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820"/>
  </bookViews>
  <sheets>
    <sheet name="CTG" sheetId="1" r:id="rId1"/>
    <sheet name="COG" sheetId="2" r:id="rId2"/>
  </sheets>
  <externalReferences>
    <externalReference r:id="rId3"/>
  </externalReferences>
  <definedNames>
    <definedName name="_xlnm.Print_Area" localSheetId="1">COG!$B$1:$K$50</definedName>
    <definedName name="_xlnm.Print_Area" localSheetId="0">CTG!$A$1:$J$23</definedName>
  </definedNames>
  <calcPr calcId="145621"/>
</workbook>
</file>

<file path=xl/calcChain.xml><?xml version="1.0" encoding="utf-8"?>
<calcChain xmlns="http://schemas.openxmlformats.org/spreadsheetml/2006/main">
  <c r="E47" i="2" l="1"/>
  <c r="D47" i="2"/>
  <c r="F41" i="2"/>
  <c r="K41" i="2" s="1"/>
  <c r="F40" i="2"/>
  <c r="K40" i="2" s="1"/>
  <c r="K39" i="2"/>
  <c r="F39" i="2"/>
  <c r="G37" i="2"/>
  <c r="F38" i="2"/>
  <c r="K38" i="2" s="1"/>
  <c r="J37" i="2"/>
  <c r="I37" i="2"/>
  <c r="H37" i="2"/>
  <c r="E37" i="2"/>
  <c r="D37" i="2"/>
  <c r="G35" i="2"/>
  <c r="F36" i="2"/>
  <c r="J35" i="2"/>
  <c r="I35" i="2"/>
  <c r="H35" i="2"/>
  <c r="E35" i="2"/>
  <c r="D35" i="2"/>
  <c r="F34" i="2"/>
  <c r="K34" i="2" s="1"/>
  <c r="F33" i="2"/>
  <c r="K33" i="2" s="1"/>
  <c r="F32" i="2"/>
  <c r="K32" i="2" s="1"/>
  <c r="F31" i="2"/>
  <c r="K31" i="2" s="1"/>
  <c r="F30" i="2"/>
  <c r="K30" i="2" s="1"/>
  <c r="F29" i="2"/>
  <c r="K29" i="2" s="1"/>
  <c r="F28" i="2"/>
  <c r="K28" i="2" s="1"/>
  <c r="F27" i="2"/>
  <c r="K27" i="2" s="1"/>
  <c r="F26" i="2"/>
  <c r="J25" i="2"/>
  <c r="I25" i="2"/>
  <c r="H25" i="2"/>
  <c r="G25" i="2"/>
  <c r="E25" i="2"/>
  <c r="D25" i="2"/>
  <c r="F24" i="2"/>
  <c r="K24" i="2" s="1"/>
  <c r="F23" i="2"/>
  <c r="K23" i="2" s="1"/>
  <c r="F22" i="2"/>
  <c r="K22" i="2" s="1"/>
  <c r="F21" i="2"/>
  <c r="K21" i="2" s="1"/>
  <c r="F20" i="2"/>
  <c r="K20" i="2" s="1"/>
  <c r="F19" i="2"/>
  <c r="K19" i="2" s="1"/>
  <c r="F18" i="2"/>
  <c r="K18" i="2" s="1"/>
  <c r="J17" i="2"/>
  <c r="I17" i="2"/>
  <c r="H17" i="2"/>
  <c r="G17" i="2"/>
  <c r="E17" i="2"/>
  <c r="D17" i="2"/>
  <c r="F16" i="2"/>
  <c r="K16" i="2" s="1"/>
  <c r="F15" i="2"/>
  <c r="K15" i="2" s="1"/>
  <c r="F14" i="2"/>
  <c r="K14" i="2" s="1"/>
  <c r="F13" i="2"/>
  <c r="K13" i="2" s="1"/>
  <c r="F12" i="2"/>
  <c r="K12" i="2" s="1"/>
  <c r="G10" i="2"/>
  <c r="F11" i="2"/>
  <c r="K11" i="2" s="1"/>
  <c r="J10" i="2"/>
  <c r="I10" i="2"/>
  <c r="H10" i="2"/>
  <c r="E10" i="2"/>
  <c r="E43" i="2" s="1"/>
  <c r="D10" i="2"/>
  <c r="D43" i="2" l="1"/>
  <c r="H43" i="2"/>
  <c r="J43" i="2"/>
  <c r="G43" i="2"/>
  <c r="F17" i="2"/>
  <c r="K17" i="2" s="1"/>
  <c r="I43" i="2"/>
  <c r="F37" i="2"/>
  <c r="K37" i="2" s="1"/>
  <c r="F25" i="2"/>
  <c r="K25" i="2" s="1"/>
  <c r="K26" i="2"/>
  <c r="F35" i="2"/>
  <c r="K35" i="2" s="1"/>
  <c r="K36" i="2"/>
  <c r="F10" i="2"/>
  <c r="E15" i="1"/>
  <c r="J15" i="1" s="1"/>
  <c r="E13" i="1"/>
  <c r="J13" i="1" s="1"/>
  <c r="I17" i="1"/>
  <c r="H17" i="1"/>
  <c r="G17" i="1"/>
  <c r="F17" i="1"/>
  <c r="D17" i="1"/>
  <c r="C17" i="1"/>
  <c r="F43" i="2" l="1"/>
  <c r="K10" i="2"/>
  <c r="K43" i="2" s="1"/>
  <c r="E11" i="1"/>
  <c r="J11" i="1" l="1"/>
  <c r="J17" i="1" s="1"/>
  <c r="E17" i="1"/>
</calcChain>
</file>

<file path=xl/comments1.xml><?xml version="1.0" encoding="utf-8"?>
<comments xmlns="http://schemas.openxmlformats.org/spreadsheetml/2006/main">
  <authors>
    <author/>
  </authors>
  <commentList>
    <comment ref="J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K7" authorId="0">
      <text>
        <r>
          <rPr>
            <b/>
            <sz val="9"/>
            <color indexed="8"/>
            <rFont val="Tahoma"/>
            <family val="2"/>
          </rPr>
          <t xml:space="preserve">DGCG:
</t>
        </r>
        <r>
          <rPr>
            <sz val="9"/>
            <color indexed="8"/>
            <rFont val="Tahoma"/>
            <family val="2"/>
          </rPr>
          <t>Modificado menos devengado</t>
        </r>
      </text>
    </comment>
  </commentList>
</comments>
</file>

<file path=xl/sharedStrings.xml><?xml version="1.0" encoding="utf-8"?>
<sst xmlns="http://schemas.openxmlformats.org/spreadsheetml/2006/main" count="77" uniqueCount="59">
  <si>
    <t>ESTADO ANALÍTICO DEL EJERCICIO DEL PRESUPUESTO DE EGRESOS</t>
  </si>
  <si>
    <t>CLASIFICACIÓN ECONÓMICA (POR TIPO DE GASTO)</t>
  </si>
  <si>
    <t>Ente Público:</t>
  </si>
  <si>
    <t>UNIDAD DE TELEVISION DE GUANAJUATO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</si>
  <si>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</si>
  <si>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</si>
  <si>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</si>
  <si>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</si>
  <si>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</si>
  <si>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</si>
  <si>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</si>
  <si>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</si>
  <si>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</si>
  <si>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</si>
  <si>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</si>
  <si>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</si>
  <si>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</si>
  <si>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</si>
  <si>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</si>
  <si>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</si>
  <si>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</si>
  <si>
    <t>Director General</t>
  </si>
  <si>
    <t>Directora Administrativa</t>
  </si>
  <si>
    <t>Al 30 de Septiembre de 2015</t>
  </si>
  <si>
    <t>CLASIFICACIÓN POR OBJETO DEL GASTO (CAPÍTULO Y CONCEPTO)</t>
  </si>
  <si>
    <t>Del 1 al 31 de Marzo de 2015</t>
  </si>
  <si>
    <t>Egresos</t>
  </si>
  <si>
    <t>Servicios Personales</t>
  </si>
  <si>
    <t>Remuneraciones al Personal de Carácter Permanente</t>
  </si>
  <si>
    <t>Remuneraciones al Personal de Carácter Transitorio</t>
  </si>
  <si>
    <t>Remuneraciones Adicionales y Epeciales</t>
  </si>
  <si>
    <t>Seguridad Social</t>
  </si>
  <si>
    <t>Otras Prestaciones Sociales y Económicas</t>
  </si>
  <si>
    <t>Pagos de Estímulos a Servidores Públicos</t>
  </si>
  <si>
    <t>Materiales y Suministros</t>
  </si>
  <si>
    <t>Materiales de Administración, Emisión de Documentos</t>
  </si>
  <si>
    <t>Alimentos y Utensilios</t>
  </si>
  <si>
    <t>Materiales y Artículos de Construcción y Reparación</t>
  </si>
  <si>
    <t>Productos Químicos, Farmaceúticos y de Laboratorio</t>
  </si>
  <si>
    <t>Combustibles, Lubricantes y Aditivos</t>
  </si>
  <si>
    <t>Vestuarios, Blancos y Prendas de protección y Artículos</t>
  </si>
  <si>
    <t>Herramientas, Refacciones y Accesorios menores</t>
  </si>
  <si>
    <t>Servicios Generales</t>
  </si>
  <si>
    <t>Servicios Básicos</t>
  </si>
  <si>
    <t>Servicios de Arrendamiento</t>
  </si>
  <si>
    <t>Servicios, Profesionales,  Científicos, Técnicos y</t>
  </si>
  <si>
    <t xml:space="preserve">Servicios Financieros, Bancarios y Comerciales </t>
  </si>
  <si>
    <t>Servicios Instalación, Reparación y Mantenimiento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</si>
  <si>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</si>
  <si>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</si>
  <si>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</si>
  <si>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</si>
  <si>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</si>
  <si>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Pensiones y Jubilaciones</t>
  </si>
  <si>
    <t>Bienes Muebles, Inmuebles e Intangibles</t>
  </si>
  <si>
    <t>Mobiliario y Equipo de Administración</t>
  </si>
  <si>
    <t xml:space="preserve">Mobiliario y Equipo Educacional y Recreativo </t>
  </si>
  <si>
    <t>Vehículos y Equipo de Transporte</t>
  </si>
  <si>
    <t>Maquinaria, Otros Equipos y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</si>
</sst>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General_)"/>
    <numFmt numFmtId="166" formatCode="_-[$€-2]* #,##0.00_-;\-[$€-2]* #,##0.00_-;_-[$€-2]* \-??_-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\$* #,##0.00_-;&quot;-$&quot;* #,##0.00_-;_-\$* \-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Garamond"/>
      <family val="2"/>
    </font>
    <font>
      <sz val="11"/>
      <color theme="1"/>
      <name val="Garamond"/>
      <family val="2"/>
    </font>
    <font>
      <sz val="10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1">
    <xf numFmtId="0" fontId="0" fillId="0" borderId="0"/>
    <xf numFmtId="0" fontId="3" fillId="0" borderId="0"/>
    <xf numFmtId="164" fontId="3" fillId="0" borderId="0" applyFill="0" applyBorder="0" applyAlignment="0" applyProtection="0"/>
    <xf numFmtId="165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ill="0" applyBorder="0" applyAlignment="0" applyProtection="0"/>
    <xf numFmtId="167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8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14" borderId="14" applyNumberFormat="0" applyProtection="0">
      <alignment horizontal="left" vertical="center" indent="1"/>
    </xf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</cellStyleXfs>
  <cellXfs count="65">
    <xf numFmtId="0" fontId="0" fillId="0" borderId="0" xfId="0"/>
    <xf numFmtId="0" fontId="4" fillId="11" borderId="0" xfId="1" applyFont="1" applyFill="1"/>
    <xf numFmtId="0" fontId="4" fillId="0" borderId="0" xfId="1" applyFont="1"/>
    <xf numFmtId="0" fontId="5" fillId="11" borderId="0" xfId="1" applyFont="1" applyFill="1" applyBorder="1" applyAlignment="1">
      <alignment horizontal="right"/>
    </xf>
    <xf numFmtId="0" fontId="6" fillId="11" borderId="2" xfId="1" applyFont="1" applyFill="1" applyBorder="1"/>
    <xf numFmtId="0" fontId="5" fillId="11" borderId="2" xfId="1" applyNumberFormat="1" applyFont="1" applyFill="1" applyBorder="1" applyAlignment="1" applyProtection="1">
      <protection locked="0"/>
    </xf>
    <xf numFmtId="0" fontId="5" fillId="11" borderId="2" xfId="1" applyFont="1" applyFill="1" applyBorder="1" applyAlignment="1"/>
    <xf numFmtId="0" fontId="4" fillId="11" borderId="2" xfId="1" applyFont="1" applyFill="1" applyBorder="1"/>
    <xf numFmtId="0" fontId="5" fillId="12" borderId="3" xfId="1" applyFont="1" applyFill="1" applyBorder="1" applyAlignment="1">
      <alignment horizontal="center" vertical="center" wrapText="1"/>
    </xf>
    <xf numFmtId="0" fontId="4" fillId="11" borderId="4" xfId="1" applyFont="1" applyFill="1" applyBorder="1" applyAlignment="1">
      <alignment horizontal="justify" vertical="center" wrapText="1"/>
    </xf>
    <xf numFmtId="0" fontId="4" fillId="11" borderId="5" xfId="1" applyFont="1" applyFill="1" applyBorder="1" applyAlignment="1">
      <alignment horizontal="justify" vertical="center" wrapText="1"/>
    </xf>
    <xf numFmtId="164" fontId="4" fillId="11" borderId="6" xfId="2" applyFont="1" applyFill="1" applyBorder="1" applyAlignment="1" applyProtection="1">
      <alignment horizontal="justify" vertical="center" wrapText="1"/>
    </xf>
    <xf numFmtId="0" fontId="4" fillId="11" borderId="7" xfId="1" applyFont="1" applyFill="1" applyBorder="1" applyAlignment="1">
      <alignment horizontal="justify" vertical="center" wrapText="1"/>
    </xf>
    <xf numFmtId="0" fontId="6" fillId="11" borderId="8" xfId="1" applyFont="1" applyFill="1" applyBorder="1" applyAlignment="1">
      <alignment horizontal="justify" vertical="center" wrapText="1"/>
    </xf>
    <xf numFmtId="164" fontId="4" fillId="11" borderId="9" xfId="2" applyFont="1" applyFill="1" applyBorder="1" applyAlignment="1" applyProtection="1">
      <alignment horizontal="right" vertical="top" wrapText="1"/>
    </xf>
    <xf numFmtId="164" fontId="4" fillId="11" borderId="9" xfId="2" applyFont="1" applyFill="1" applyBorder="1" applyAlignment="1" applyProtection="1">
      <alignment horizontal="right" vertical="center" wrapText="1"/>
    </xf>
    <xf numFmtId="4" fontId="4" fillId="11" borderId="0" xfId="1" applyNumberFormat="1" applyFont="1" applyFill="1"/>
    <xf numFmtId="0" fontId="4" fillId="11" borderId="8" xfId="1" applyFont="1" applyFill="1" applyBorder="1" applyAlignment="1">
      <alignment horizontal="justify" vertical="center" wrapText="1"/>
    </xf>
    <xf numFmtId="4" fontId="3" fillId="13" borderId="0" xfId="1" applyNumberFormat="1" applyFill="1"/>
    <xf numFmtId="0" fontId="6" fillId="11" borderId="7" xfId="1" applyFont="1" applyFill="1" applyBorder="1" applyAlignment="1">
      <alignment horizontal="justify" vertical="center" wrapText="1"/>
    </xf>
    <xf numFmtId="164" fontId="4" fillId="11" borderId="7" xfId="2" applyFont="1" applyFill="1" applyBorder="1" applyAlignment="1" applyProtection="1">
      <alignment horizontal="right" vertical="center" wrapText="1"/>
    </xf>
    <xf numFmtId="164" fontId="4" fillId="11" borderId="8" xfId="2" applyFont="1" applyFill="1" applyBorder="1" applyAlignment="1" applyProtection="1">
      <alignment horizontal="right" vertical="center" wrapText="1"/>
    </xf>
    <xf numFmtId="0" fontId="6" fillId="11" borderId="10" xfId="1" applyFont="1" applyFill="1" applyBorder="1" applyAlignment="1">
      <alignment horizontal="justify" vertical="center" wrapText="1"/>
    </xf>
    <xf numFmtId="0" fontId="6" fillId="11" borderId="11" xfId="1" applyFont="1" applyFill="1" applyBorder="1" applyAlignment="1">
      <alignment horizontal="justify" vertical="center" wrapText="1"/>
    </xf>
    <xf numFmtId="164" fontId="4" fillId="11" borderId="12" xfId="2" applyFont="1" applyFill="1" applyBorder="1" applyAlignment="1" applyProtection="1">
      <alignment horizontal="justify" vertical="center" wrapText="1"/>
    </xf>
    <xf numFmtId="0" fontId="6" fillId="11" borderId="0" xfId="1" applyFont="1" applyFill="1"/>
    <xf numFmtId="164" fontId="6" fillId="11" borderId="12" xfId="2" applyFont="1" applyFill="1" applyBorder="1" applyAlignment="1" applyProtection="1">
      <alignment horizontal="right" vertical="center" wrapText="1"/>
    </xf>
    <xf numFmtId="0" fontId="6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4" fillId="0" borderId="2" xfId="1" applyFont="1" applyBorder="1"/>
    <xf numFmtId="0" fontId="5" fillId="12" borderId="3" xfId="1" applyFont="1" applyFill="1" applyBorder="1" applyAlignment="1">
      <alignment horizontal="center" vertical="center" wrapText="1"/>
    </xf>
    <xf numFmtId="0" fontId="5" fillId="12" borderId="0" xfId="1" applyFont="1" applyFill="1" applyBorder="1" applyAlignment="1">
      <alignment horizontal="center"/>
    </xf>
    <xf numFmtId="0" fontId="5" fillId="12" borderId="3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center" wrapText="1"/>
    </xf>
    <xf numFmtId="0" fontId="4" fillId="11" borderId="13" xfId="1" applyFont="1" applyFill="1" applyBorder="1" applyAlignment="1" applyProtection="1">
      <alignment horizontal="center"/>
      <protection locked="0"/>
    </xf>
    <xf numFmtId="0" fontId="4" fillId="0" borderId="13" xfId="1" applyFont="1" applyBorder="1" applyAlignment="1">
      <alignment horizontal="center"/>
    </xf>
    <xf numFmtId="0" fontId="8" fillId="11" borderId="0" xfId="1" applyFont="1" applyFill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>
      <alignment horizontal="center"/>
    </xf>
    <xf numFmtId="0" fontId="8" fillId="11" borderId="2" xfId="1" applyNumberFormat="1" applyFont="1" applyFill="1" applyBorder="1" applyAlignment="1" applyProtection="1">
      <protection locked="0"/>
    </xf>
    <xf numFmtId="0" fontId="6" fillId="11" borderId="7" xfId="1" applyFont="1" applyFill="1" applyBorder="1" applyAlignment="1">
      <alignment horizontal="left" vertical="center" wrapText="1"/>
    </xf>
    <xf numFmtId="164" fontId="6" fillId="11" borderId="16" xfId="2" applyFont="1" applyFill="1" applyBorder="1" applyAlignment="1" applyProtection="1">
      <alignment horizontal="right" vertical="center" wrapText="1"/>
    </xf>
    <xf numFmtId="164" fontId="6" fillId="11" borderId="17" xfId="2" applyFont="1" applyFill="1" applyBorder="1" applyAlignment="1" applyProtection="1">
      <alignment horizontal="right" vertical="center" wrapText="1"/>
    </xf>
    <xf numFmtId="164" fontId="6" fillId="11" borderId="4" xfId="2" applyFont="1" applyFill="1" applyBorder="1" applyAlignment="1" applyProtection="1">
      <alignment horizontal="right" vertical="center" wrapText="1"/>
    </xf>
    <xf numFmtId="164" fontId="6" fillId="11" borderId="9" xfId="2" applyFont="1" applyFill="1" applyBorder="1" applyAlignment="1" applyProtection="1">
      <alignment horizontal="right" vertical="center" wrapText="1"/>
    </xf>
    <xf numFmtId="0" fontId="3" fillId="0" borderId="0" xfId="1" applyFont="1"/>
    <xf numFmtId="0" fontId="6" fillId="11" borderId="7" xfId="1" applyFont="1" applyFill="1" applyBorder="1" applyAlignment="1">
      <alignment horizontal="left" vertical="center" wrapText="1"/>
    </xf>
    <xf numFmtId="0" fontId="4" fillId="11" borderId="0" xfId="1" applyFont="1" applyFill="1" applyBorder="1" applyAlignment="1">
      <alignment vertical="center" wrapText="1"/>
    </xf>
    <xf numFmtId="4" fontId="3" fillId="0" borderId="18" xfId="1" applyNumberFormat="1" applyBorder="1"/>
    <xf numFmtId="4" fontId="3" fillId="0" borderId="19" xfId="1" applyNumberFormat="1" applyBorder="1"/>
    <xf numFmtId="4" fontId="3" fillId="0" borderId="7" xfId="1" applyNumberFormat="1" applyBorder="1"/>
    <xf numFmtId="4" fontId="18" fillId="0" borderId="9" xfId="1" applyNumberFormat="1" applyFont="1" applyBorder="1"/>
    <xf numFmtId="0" fontId="3" fillId="0" borderId="0" xfId="1"/>
    <xf numFmtId="0" fontId="4" fillId="11" borderId="7" xfId="1" applyFont="1" applyFill="1" applyBorder="1" applyAlignment="1">
      <alignment horizontal="center" vertical="center" wrapText="1"/>
    </xf>
    <xf numFmtId="164" fontId="6" fillId="11" borderId="18" xfId="2" applyFont="1" applyFill="1" applyBorder="1" applyAlignment="1" applyProtection="1">
      <alignment horizontal="right" vertical="center" wrapText="1"/>
    </xf>
    <xf numFmtId="164" fontId="6" fillId="11" borderId="19" xfId="2" applyFont="1" applyFill="1" applyBorder="1" applyAlignment="1" applyProtection="1">
      <alignment horizontal="right" vertical="center" wrapText="1"/>
    </xf>
    <xf numFmtId="164" fontId="6" fillId="11" borderId="7" xfId="2" applyFont="1" applyFill="1" applyBorder="1" applyAlignment="1" applyProtection="1">
      <alignment horizontal="right" vertical="center" wrapText="1"/>
    </xf>
    <xf numFmtId="164" fontId="4" fillId="11" borderId="20" xfId="2" applyFont="1" applyFill="1" applyBorder="1" applyAlignment="1" applyProtection="1">
      <alignment horizontal="right" vertical="center" wrapText="1"/>
    </xf>
    <xf numFmtId="0" fontId="3" fillId="0" borderId="21" xfId="1" applyBorder="1"/>
    <xf numFmtId="164" fontId="4" fillId="11" borderId="10" xfId="2" applyFont="1" applyFill="1" applyBorder="1" applyAlignment="1" applyProtection="1">
      <alignment horizontal="right" vertical="center" wrapText="1"/>
    </xf>
    <xf numFmtId="164" fontId="4" fillId="11" borderId="21" xfId="2" applyFont="1" applyFill="1" applyBorder="1" applyAlignment="1" applyProtection="1">
      <alignment horizontal="right" vertical="center" wrapText="1"/>
    </xf>
    <xf numFmtId="0" fontId="6" fillId="11" borderId="22" xfId="1" applyFont="1" applyFill="1" applyBorder="1" applyAlignment="1">
      <alignment horizontal="justify" vertical="center" wrapText="1"/>
    </xf>
    <xf numFmtId="0" fontId="6" fillId="11" borderId="23" xfId="1" applyFont="1" applyFill="1" applyBorder="1" applyAlignment="1">
      <alignment horizontal="justify" vertical="center" wrapText="1"/>
    </xf>
    <xf numFmtId="164" fontId="6" fillId="11" borderId="3" xfId="2" applyFont="1" applyFill="1" applyBorder="1" applyAlignment="1" applyProtection="1">
      <alignment vertical="center" wrapText="1"/>
    </xf>
    <xf numFmtId="164" fontId="6" fillId="11" borderId="22" xfId="2" applyFont="1" applyFill="1" applyBorder="1" applyAlignment="1" applyProtection="1">
      <alignment vertical="center" wrapText="1"/>
    </xf>
  </cellXfs>
  <cellStyles count="42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2" xfId="2"/>
    <cellStyle name="Millares 2 10" xfId="24"/>
    <cellStyle name="Millares 2 10 2" xfId="25"/>
    <cellStyle name="Millares 2 11" xfId="26"/>
    <cellStyle name="Millares 2 11 2" xfId="27"/>
    <cellStyle name="Millares 2 12" xfId="28"/>
    <cellStyle name="Millares 2 12 2" xfId="29"/>
    <cellStyle name="Millares 2 13" xfId="30"/>
    <cellStyle name="Millares 2 13 2" xfId="31"/>
    <cellStyle name="Millares 2 14" xfId="32"/>
    <cellStyle name="Millares 2 14 2" xfId="33"/>
    <cellStyle name="Millares 2 15" xfId="34"/>
    <cellStyle name="Millares 2 15 2" xfId="35"/>
    <cellStyle name="Millares 2 16" xfId="36"/>
    <cellStyle name="Millares 2 16 2" xfId="37"/>
    <cellStyle name="Millares 2 17" xfId="38"/>
    <cellStyle name="Millares 2 17 2" xfId="39"/>
    <cellStyle name="Millares 2 18" xfId="40"/>
    <cellStyle name="Millares 2 18 2" xfId="41"/>
    <cellStyle name="Millares 2 19" xfId="42"/>
    <cellStyle name="Millares 2 2" xfId="43"/>
    <cellStyle name="Millares 2 2 10" xfId="44"/>
    <cellStyle name="Millares 2 2 11" xfId="45"/>
    <cellStyle name="Millares 2 2 12" xfId="46"/>
    <cellStyle name="Millares 2 2 13" xfId="47"/>
    <cellStyle name="Millares 2 2 14" xfId="48"/>
    <cellStyle name="Millares 2 2 15" xfId="49"/>
    <cellStyle name="Millares 2 2 16" xfId="50"/>
    <cellStyle name="Millares 2 2 17" xfId="51"/>
    <cellStyle name="Millares 2 2 18" xfId="52"/>
    <cellStyle name="Millares 2 2 19" xfId="53"/>
    <cellStyle name="Millares 2 2 2" xfId="54"/>
    <cellStyle name="Millares 2 2 2 2" xfId="55"/>
    <cellStyle name="Millares 2 2 20" xfId="56"/>
    <cellStyle name="Millares 2 2 21" xfId="57"/>
    <cellStyle name="Millares 2 2 22" xfId="58"/>
    <cellStyle name="Millares 2 2 23" xfId="59"/>
    <cellStyle name="Millares 2 2 24" xfId="60"/>
    <cellStyle name="Millares 2 2 25" xfId="61"/>
    <cellStyle name="Millares 2 2 26" xfId="62"/>
    <cellStyle name="Millares 2 2 27" xfId="63"/>
    <cellStyle name="Millares 2 2 28" xfId="64"/>
    <cellStyle name="Millares 2 2 3" xfId="65"/>
    <cellStyle name="Millares 2 2 3 2" xfId="66"/>
    <cellStyle name="Millares 2 2 4" xfId="67"/>
    <cellStyle name="Millares 2 2 5" xfId="68"/>
    <cellStyle name="Millares 2 2 6" xfId="69"/>
    <cellStyle name="Millares 2 2 7" xfId="70"/>
    <cellStyle name="Millares 2 2 8" xfId="71"/>
    <cellStyle name="Millares 2 2 9" xfId="72"/>
    <cellStyle name="Millares 2 20" xfId="73"/>
    <cellStyle name="Millares 2 21" xfId="74"/>
    <cellStyle name="Millares 2 22" xfId="75"/>
    <cellStyle name="Millares 2 23" xfId="76"/>
    <cellStyle name="Millares 2 24" xfId="77"/>
    <cellStyle name="Millares 2 25" xfId="78"/>
    <cellStyle name="Millares 2 26" xfId="79"/>
    <cellStyle name="Millares 2 27" xfId="80"/>
    <cellStyle name="Millares 2 28" xfId="81"/>
    <cellStyle name="Millares 2 29" xfId="82"/>
    <cellStyle name="Millares 2 3" xfId="83"/>
    <cellStyle name="Millares 2 3 10" xfId="84"/>
    <cellStyle name="Millares 2 3 11" xfId="85"/>
    <cellStyle name="Millares 2 3 12" xfId="86"/>
    <cellStyle name="Millares 2 3 13" xfId="87"/>
    <cellStyle name="Millares 2 3 14" xfId="88"/>
    <cellStyle name="Millares 2 3 15" xfId="89"/>
    <cellStyle name="Millares 2 3 16" xfId="90"/>
    <cellStyle name="Millares 2 3 17" xfId="91"/>
    <cellStyle name="Millares 2 3 18" xfId="92"/>
    <cellStyle name="Millares 2 3 19" xfId="93"/>
    <cellStyle name="Millares 2 3 2" xfId="94"/>
    <cellStyle name="Millares 2 3 2 2" xfId="95"/>
    <cellStyle name="Millares 2 3 20" xfId="96"/>
    <cellStyle name="Millares 2 3 21" xfId="97"/>
    <cellStyle name="Millares 2 3 22" xfId="98"/>
    <cellStyle name="Millares 2 3 23" xfId="99"/>
    <cellStyle name="Millares 2 3 24" xfId="100"/>
    <cellStyle name="Millares 2 3 3" xfId="101"/>
    <cellStyle name="Millares 2 3 4" xfId="102"/>
    <cellStyle name="Millares 2 3 5" xfId="103"/>
    <cellStyle name="Millares 2 3 6" xfId="104"/>
    <cellStyle name="Millares 2 3 7" xfId="105"/>
    <cellStyle name="Millares 2 3 8" xfId="106"/>
    <cellStyle name="Millares 2 3 9" xfId="107"/>
    <cellStyle name="Millares 2 30" xfId="108"/>
    <cellStyle name="Millares 2 4" xfId="109"/>
    <cellStyle name="Millares 2 4 2" xfId="110"/>
    <cellStyle name="Millares 2 5" xfId="111"/>
    <cellStyle name="Millares 2 5 2" xfId="112"/>
    <cellStyle name="Millares 2 6" xfId="113"/>
    <cellStyle name="Millares 2 6 2" xfId="114"/>
    <cellStyle name="Millares 2 7" xfId="115"/>
    <cellStyle name="Millares 2 7 2" xfId="116"/>
    <cellStyle name="Millares 2 8" xfId="117"/>
    <cellStyle name="Millares 2 8 2" xfId="118"/>
    <cellStyle name="Millares 2 9" xfId="119"/>
    <cellStyle name="Millares 2 9 2" xfId="120"/>
    <cellStyle name="Millares 3" xfId="121"/>
    <cellStyle name="Millares 3 2" xfId="122"/>
    <cellStyle name="Millares 3 3" xfId="123"/>
    <cellStyle name="Millares 3 4" xfId="124"/>
    <cellStyle name="Millares 3 5" xfId="125"/>
    <cellStyle name="Millares 3 6" xfId="126"/>
    <cellStyle name="Millares 3 7" xfId="127"/>
    <cellStyle name="Millares 4" xfId="128"/>
    <cellStyle name="Millares 4 2" xfId="129"/>
    <cellStyle name="Millares 4 3" xfId="130"/>
    <cellStyle name="Millares 5" xfId="131"/>
    <cellStyle name="Millares 6" xfId="132"/>
    <cellStyle name="Millares 7" xfId="133"/>
    <cellStyle name="Millares 8" xfId="134"/>
    <cellStyle name="Millares 8 2" xfId="135"/>
    <cellStyle name="Millares 9" xfId="136"/>
    <cellStyle name="Moneda 2" xfId="137"/>
    <cellStyle name="Moneda 2 2" xfId="138"/>
    <cellStyle name="Normal" xfId="0" builtinId="0"/>
    <cellStyle name="Normal 10 2" xfId="139"/>
    <cellStyle name="Normal 10 3" xfId="140"/>
    <cellStyle name="Normal 10 4" xfId="141"/>
    <cellStyle name="Normal 10 5" xfId="142"/>
    <cellStyle name="Normal 10 6" xfId="143"/>
    <cellStyle name="Normal 11 2" xfId="144"/>
    <cellStyle name="Normal 12 2" xfId="145"/>
    <cellStyle name="Normal 12 3" xfId="146"/>
    <cellStyle name="Normal 13 2" xfId="147"/>
    <cellStyle name="Normal 14 2" xfId="148"/>
    <cellStyle name="Normal 15" xfId="149"/>
    <cellStyle name="Normal 2" xfId="1"/>
    <cellStyle name="Normal 2 10" xfId="150"/>
    <cellStyle name="Normal 2 10 2" xfId="151"/>
    <cellStyle name="Normal 2 10 3" xfId="152"/>
    <cellStyle name="Normal 2 10 4" xfId="153"/>
    <cellStyle name="Normal 2 11" xfId="154"/>
    <cellStyle name="Normal 2 11 2" xfId="155"/>
    <cellStyle name="Normal 2 11 3" xfId="156"/>
    <cellStyle name="Normal 2 11 4" xfId="157"/>
    <cellStyle name="Normal 2 12" xfId="158"/>
    <cellStyle name="Normal 2 12 2" xfId="159"/>
    <cellStyle name="Normal 2 12 3" xfId="160"/>
    <cellStyle name="Normal 2 12 4" xfId="161"/>
    <cellStyle name="Normal 2 13" xfId="162"/>
    <cellStyle name="Normal 2 13 2" xfId="163"/>
    <cellStyle name="Normal 2 13 3" xfId="164"/>
    <cellStyle name="Normal 2 13 4" xfId="165"/>
    <cellStyle name="Normal 2 14" xfId="166"/>
    <cellStyle name="Normal 2 14 2" xfId="167"/>
    <cellStyle name="Normal 2 14 3" xfId="168"/>
    <cellStyle name="Normal 2 14 4" xfId="169"/>
    <cellStyle name="Normal 2 15" xfId="170"/>
    <cellStyle name="Normal 2 15 2" xfId="171"/>
    <cellStyle name="Normal 2 15 3" xfId="172"/>
    <cellStyle name="Normal 2 15 4" xfId="173"/>
    <cellStyle name="Normal 2 16" xfId="174"/>
    <cellStyle name="Normal 2 16 2" xfId="175"/>
    <cellStyle name="Normal 2 16 3" xfId="176"/>
    <cellStyle name="Normal 2 16 4" xfId="177"/>
    <cellStyle name="Normal 2 17" xfId="178"/>
    <cellStyle name="Normal 2 17 2" xfId="179"/>
    <cellStyle name="Normal 2 17 3" xfId="180"/>
    <cellStyle name="Normal 2 17 4" xfId="181"/>
    <cellStyle name="Normal 2 18" xfId="182"/>
    <cellStyle name="Normal 2 18 2" xfId="183"/>
    <cellStyle name="Normal 2 18 3" xfId="184"/>
    <cellStyle name="Normal 2 19" xfId="185"/>
    <cellStyle name="Normal 2 19 2" xfId="186"/>
    <cellStyle name="Normal 2 2" xfId="187"/>
    <cellStyle name="Normal 2 2 10" xfId="188"/>
    <cellStyle name="Normal 2 2 11" xfId="189"/>
    <cellStyle name="Normal 2 2 12" xfId="190"/>
    <cellStyle name="Normal 2 2 13" xfId="191"/>
    <cellStyle name="Normal 2 2 14" xfId="192"/>
    <cellStyle name="Normal 2 2 15" xfId="193"/>
    <cellStyle name="Normal 2 2 16" xfId="194"/>
    <cellStyle name="Normal 2 2 17" xfId="195"/>
    <cellStyle name="Normal 2 2 18" xfId="196"/>
    <cellStyle name="Normal 2 2 19" xfId="197"/>
    <cellStyle name="Normal 2 2 2" xfId="198"/>
    <cellStyle name="Normal 2 2 2 2" xfId="199"/>
    <cellStyle name="Normal 2 2 2 3" xfId="200"/>
    <cellStyle name="Normal 2 2 2 4" xfId="201"/>
    <cellStyle name="Normal 2 2 2 5" xfId="202"/>
    <cellStyle name="Normal 2 2 2 6" xfId="203"/>
    <cellStyle name="Normal 2 2 2 7" xfId="204"/>
    <cellStyle name="Normal 2 2 20" xfId="205"/>
    <cellStyle name="Normal 2 2 21" xfId="206"/>
    <cellStyle name="Normal 2 2 22" xfId="207"/>
    <cellStyle name="Normal 2 2 23" xfId="208"/>
    <cellStyle name="Normal 2 2 3" xfId="209"/>
    <cellStyle name="Normal 2 2 4" xfId="210"/>
    <cellStyle name="Normal 2 2 5" xfId="211"/>
    <cellStyle name="Normal 2 2 6" xfId="212"/>
    <cellStyle name="Normal 2 2 7" xfId="213"/>
    <cellStyle name="Normal 2 2 8" xfId="214"/>
    <cellStyle name="Normal 2 2 9" xfId="215"/>
    <cellStyle name="Normal 2 20" xfId="216"/>
    <cellStyle name="Normal 2 20 2" xfId="217"/>
    <cellStyle name="Normal 2 21" xfId="218"/>
    <cellStyle name="Normal 2 21 2" xfId="219"/>
    <cellStyle name="Normal 2 22" xfId="220"/>
    <cellStyle name="Normal 2 22 2" xfId="221"/>
    <cellStyle name="Normal 2 23" xfId="222"/>
    <cellStyle name="Normal 2 24" xfId="223"/>
    <cellStyle name="Normal 2 25" xfId="224"/>
    <cellStyle name="Normal 2 26" xfId="225"/>
    <cellStyle name="Normal 2 27" xfId="226"/>
    <cellStyle name="Normal 2 28" xfId="227"/>
    <cellStyle name="Normal 2 29" xfId="228"/>
    <cellStyle name="Normal 2 3" xfId="229"/>
    <cellStyle name="Normal 2 3 10" xfId="230"/>
    <cellStyle name="Normal 2 3 11" xfId="231"/>
    <cellStyle name="Normal 2 3 12" xfId="232"/>
    <cellStyle name="Normal 2 3 13" xfId="233"/>
    <cellStyle name="Normal 2 3 14" xfId="234"/>
    <cellStyle name="Normal 2 3 15" xfId="235"/>
    <cellStyle name="Normal 2 3 16" xfId="236"/>
    <cellStyle name="Normal 2 3 17" xfId="237"/>
    <cellStyle name="Normal 2 3 2" xfId="238"/>
    <cellStyle name="Normal 2 3 2 10" xfId="239"/>
    <cellStyle name="Normal 2 3 2 11" xfId="240"/>
    <cellStyle name="Normal 2 3 2 12" xfId="241"/>
    <cellStyle name="Normal 2 3 2 13" xfId="242"/>
    <cellStyle name="Normal 2 3 2 14" xfId="243"/>
    <cellStyle name="Normal 2 3 2 15" xfId="244"/>
    <cellStyle name="Normal 2 3 2 16" xfId="245"/>
    <cellStyle name="Normal 2 3 2 17" xfId="246"/>
    <cellStyle name="Normal 2 3 2 2" xfId="247"/>
    <cellStyle name="Normal 2 3 2 3" xfId="248"/>
    <cellStyle name="Normal 2 3 2 4" xfId="249"/>
    <cellStyle name="Normal 2 3 2 5" xfId="250"/>
    <cellStyle name="Normal 2 3 2 6" xfId="251"/>
    <cellStyle name="Normal 2 3 2 7" xfId="252"/>
    <cellStyle name="Normal 2 3 2 8" xfId="253"/>
    <cellStyle name="Normal 2 3 2 9" xfId="254"/>
    <cellStyle name="Normal 2 3 3" xfId="255"/>
    <cellStyle name="Normal 2 3 4" xfId="256"/>
    <cellStyle name="Normal 2 3 5" xfId="257"/>
    <cellStyle name="Normal 2 3 6" xfId="258"/>
    <cellStyle name="Normal 2 3 7" xfId="259"/>
    <cellStyle name="Normal 2 3 8" xfId="260"/>
    <cellStyle name="Normal 2 3 8 2" xfId="261"/>
    <cellStyle name="Normal 2 3 9" xfId="262"/>
    <cellStyle name="Normal 2 30" xfId="263"/>
    <cellStyle name="Normal 2 4" xfId="264"/>
    <cellStyle name="Normal 2 4 2" xfId="265"/>
    <cellStyle name="Normal 2 4 3" xfId="266"/>
    <cellStyle name="Normal 2 4 4" xfId="267"/>
    <cellStyle name="Normal 2 5" xfId="268"/>
    <cellStyle name="Normal 2 5 2" xfId="269"/>
    <cellStyle name="Normal 2 5 3" xfId="270"/>
    <cellStyle name="Normal 2 5 4" xfId="271"/>
    <cellStyle name="Normal 2 6" xfId="272"/>
    <cellStyle name="Normal 2 6 2" xfId="273"/>
    <cellStyle name="Normal 2 6 3" xfId="274"/>
    <cellStyle name="Normal 2 6 4" xfId="275"/>
    <cellStyle name="Normal 2 7" xfId="276"/>
    <cellStyle name="Normal 2 7 2" xfId="277"/>
    <cellStyle name="Normal 2 7 3" xfId="278"/>
    <cellStyle name="Normal 2 7 4" xfId="279"/>
    <cellStyle name="Normal 2 8" xfId="280"/>
    <cellStyle name="Normal 2 8 2" xfId="281"/>
    <cellStyle name="Normal 2 8 3" xfId="282"/>
    <cellStyle name="Normal 2 8 4" xfId="283"/>
    <cellStyle name="Normal 2 82" xfId="284"/>
    <cellStyle name="Normal 2 83" xfId="285"/>
    <cellStyle name="Normal 2 86" xfId="286"/>
    <cellStyle name="Normal 2 9" xfId="287"/>
    <cellStyle name="Normal 2 9 2" xfId="288"/>
    <cellStyle name="Normal 2 9 3" xfId="289"/>
    <cellStyle name="Normal 2 9 4" xfId="290"/>
    <cellStyle name="Normal 3" xfId="291"/>
    <cellStyle name="Normal 3 10" xfId="292"/>
    <cellStyle name="Normal 3 2" xfId="293"/>
    <cellStyle name="Normal 3 3" xfId="294"/>
    <cellStyle name="Normal 3 4" xfId="295"/>
    <cellStyle name="Normal 3 5" xfId="296"/>
    <cellStyle name="Normal 3 6" xfId="297"/>
    <cellStyle name="Normal 3 7" xfId="298"/>
    <cellStyle name="Normal 3 8" xfId="299"/>
    <cellStyle name="Normal 3 9" xfId="300"/>
    <cellStyle name="Normal 4" xfId="301"/>
    <cellStyle name="Normal 4 10" xfId="302"/>
    <cellStyle name="Normal 4 11" xfId="303"/>
    <cellStyle name="Normal 4 12" xfId="304"/>
    <cellStyle name="Normal 4 13" xfId="305"/>
    <cellStyle name="Normal 4 14" xfId="306"/>
    <cellStyle name="Normal 4 15" xfId="307"/>
    <cellStyle name="Normal 4 16" xfId="308"/>
    <cellStyle name="Normal 4 17" xfId="309"/>
    <cellStyle name="Normal 4 18" xfId="310"/>
    <cellStyle name="Normal 4 19" xfId="311"/>
    <cellStyle name="Normal 4 2" xfId="312"/>
    <cellStyle name="Normal 4 2 2" xfId="313"/>
    <cellStyle name="Normal 4 20" xfId="314"/>
    <cellStyle name="Normal 4 21" xfId="315"/>
    <cellStyle name="Normal 4 22" xfId="316"/>
    <cellStyle name="Normal 4 3" xfId="317"/>
    <cellStyle name="Normal 4 3 2" xfId="318"/>
    <cellStyle name="Normal 4 4" xfId="319"/>
    <cellStyle name="Normal 4 4 2" xfId="320"/>
    <cellStyle name="Normal 4 5" xfId="321"/>
    <cellStyle name="Normal 4 5 2" xfId="322"/>
    <cellStyle name="Normal 4 6" xfId="323"/>
    <cellStyle name="Normal 4 7" xfId="324"/>
    <cellStyle name="Normal 4 8" xfId="325"/>
    <cellStyle name="Normal 4 9" xfId="326"/>
    <cellStyle name="Normal 5" xfId="327"/>
    <cellStyle name="Normal 5 10" xfId="328"/>
    <cellStyle name="Normal 5 10 2" xfId="329"/>
    <cellStyle name="Normal 5 11" xfId="330"/>
    <cellStyle name="Normal 5 11 2" xfId="331"/>
    <cellStyle name="Normal 5 12" xfId="332"/>
    <cellStyle name="Normal 5 12 2" xfId="333"/>
    <cellStyle name="Normal 5 13" xfId="334"/>
    <cellStyle name="Normal 5 13 2" xfId="335"/>
    <cellStyle name="Normal 5 14" xfId="336"/>
    <cellStyle name="Normal 5 14 2" xfId="337"/>
    <cellStyle name="Normal 5 15" xfId="338"/>
    <cellStyle name="Normal 5 15 2" xfId="339"/>
    <cellStyle name="Normal 5 16" xfId="340"/>
    <cellStyle name="Normal 5 16 2" xfId="341"/>
    <cellStyle name="Normal 5 17" xfId="342"/>
    <cellStyle name="Normal 5 17 2" xfId="343"/>
    <cellStyle name="Normal 5 18" xfId="344"/>
    <cellStyle name="Normal 5 19" xfId="345"/>
    <cellStyle name="Normal 5 2" xfId="346"/>
    <cellStyle name="Normal 5 2 2" xfId="347"/>
    <cellStyle name="Normal 5 20" xfId="348"/>
    <cellStyle name="Normal 5 21" xfId="349"/>
    <cellStyle name="Normal 5 22" xfId="350"/>
    <cellStyle name="Normal 5 3" xfId="351"/>
    <cellStyle name="Normal 5 3 2" xfId="352"/>
    <cellStyle name="Normal 5 3 3" xfId="353"/>
    <cellStyle name="Normal 5 4" xfId="354"/>
    <cellStyle name="Normal 5 4 2" xfId="355"/>
    <cellStyle name="Normal 5 4 3" xfId="356"/>
    <cellStyle name="Normal 5 5" xfId="357"/>
    <cellStyle name="Normal 5 5 2" xfId="358"/>
    <cellStyle name="Normal 5 5 3" xfId="359"/>
    <cellStyle name="Normal 5 6" xfId="360"/>
    <cellStyle name="Normal 5 6 2" xfId="361"/>
    <cellStyle name="Normal 5 7" xfId="362"/>
    <cellStyle name="Normal 5 7 2" xfId="363"/>
    <cellStyle name="Normal 5 7 3" xfId="364"/>
    <cellStyle name="Normal 5 8" xfId="365"/>
    <cellStyle name="Normal 5 8 2" xfId="366"/>
    <cellStyle name="Normal 5 9" xfId="367"/>
    <cellStyle name="Normal 5 9 2" xfId="368"/>
    <cellStyle name="Normal 56" xfId="369"/>
    <cellStyle name="Normal 56 2" xfId="370"/>
    <cellStyle name="Normal 6" xfId="371"/>
    <cellStyle name="Normal 6 2" xfId="372"/>
    <cellStyle name="Normal 6 2 2" xfId="373"/>
    <cellStyle name="Normal 6 3" xfId="374"/>
    <cellStyle name="Normal 6 4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15" xfId="381"/>
    <cellStyle name="Normal 7 16" xfId="382"/>
    <cellStyle name="Normal 7 17" xfId="383"/>
    <cellStyle name="Normal 7 18" xfId="384"/>
    <cellStyle name="Normal 7 19" xfId="385"/>
    <cellStyle name="Normal 7 2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8" xfId="394"/>
    <cellStyle name="Normal 8 2" xfId="395"/>
    <cellStyle name="Normal 9" xfId="396"/>
    <cellStyle name="Normal 9 2" xfId="397"/>
    <cellStyle name="Normal 9 3" xfId="398"/>
    <cellStyle name="Normal 9 4" xfId="399"/>
    <cellStyle name="Notas 2 2" xfId="400"/>
    <cellStyle name="Notas 9" xfId="401"/>
    <cellStyle name="Porcentaje 2" xfId="402"/>
    <cellStyle name="Porcentaje 2 2" xfId="403"/>
    <cellStyle name="Porcentual 2" xfId="404"/>
    <cellStyle name="Porcentual 2 2" xfId="405"/>
    <cellStyle name="Porcentual 3" xfId="406"/>
    <cellStyle name="SAPBEXstdItem" xfId="407"/>
    <cellStyle name="Total 10" xfId="408"/>
    <cellStyle name="Total 11" xfId="409"/>
    <cellStyle name="Total 12" xfId="410"/>
    <cellStyle name="Total 13" xfId="411"/>
    <cellStyle name="Total 14" xfId="412"/>
    <cellStyle name="Total 2" xfId="413"/>
    <cellStyle name="Total 3" xfId="414"/>
    <cellStyle name="Total 4" xfId="415"/>
    <cellStyle name="Total 5" xfId="416"/>
    <cellStyle name="Total 6" xfId="417"/>
    <cellStyle name="Total 7" xfId="418"/>
    <cellStyle name="Total 8" xfId="419"/>
    <cellStyle name="Total 9" xfId="4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GO/Desktop/2015/CONTABL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1"/>
      <sheetName val="ESF 2"/>
      <sheetName val="ESF 3"/>
      <sheetName val="ESF 4"/>
      <sheetName val="1 EA"/>
      <sheetName val="2 EA"/>
      <sheetName val="3 EA"/>
      <sheetName val="4 EA"/>
      <sheetName val="EVHP 1"/>
      <sheetName val="EVHP 2"/>
      <sheetName val="EVHP 3"/>
      <sheetName val="EVHP 4"/>
      <sheetName val="ECSF 1"/>
      <sheetName val="ECSF 2"/>
      <sheetName val="ECSF 3"/>
      <sheetName val="ECSF 4"/>
      <sheetName val="EFE 1T "/>
      <sheetName val="EFE 2"/>
      <sheetName val="EFE 3"/>
      <sheetName val="EFE 4"/>
      <sheetName val="EAA  1"/>
      <sheetName val="EAA 2"/>
      <sheetName val="EAA 3"/>
      <sheetName val="EAA 4"/>
      <sheetName val="EADOP 1"/>
      <sheetName val="EADOP2"/>
      <sheetName val="EADOP 3"/>
      <sheetName val="EADOP 4"/>
      <sheetName val="NDM1"/>
      <sheetName val="NDM 2"/>
      <sheetName val="NDM 3"/>
      <sheetName val="NDM 4"/>
      <sheetName val="Hoja1"/>
      <sheetName val="CAd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2">
          <cell r="D22">
            <v>77053546.859999999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K23"/>
  <sheetViews>
    <sheetView tabSelected="1" zoomScale="90" zoomScaleNormal="90" workbookViewId="0">
      <selection activeCell="C27" sqref="C27"/>
    </sheetView>
  </sheetViews>
  <sheetFormatPr baseColWidth="10" defaultRowHeight="12.75" x14ac:dyDescent="0.2"/>
  <cols>
    <col min="1" max="1" width="2" style="2" customWidth="1"/>
    <col min="2" max="2" width="45.85546875" style="2" customWidth="1"/>
    <col min="3" max="3" width="16.5703125" style="2" customWidth="1"/>
    <col min="4" max="4" width="14.140625" style="2" bestFit="1" customWidth="1"/>
    <col min="5" max="5" width="17.85546875" style="2" customWidth="1"/>
    <col min="6" max="10" width="14.5703125" style="2" bestFit="1" customWidth="1"/>
    <col min="11" max="11" width="9.85546875" style="1" customWidth="1"/>
    <col min="12" max="255" width="11.42578125" style="2"/>
    <col min="256" max="256" width="2.5703125" style="2" customWidth="1"/>
    <col min="257" max="257" width="2" style="2" customWidth="1"/>
    <col min="258" max="258" width="45.85546875" style="2" customWidth="1"/>
    <col min="259" max="260" width="16.5703125" style="2" customWidth="1"/>
    <col min="261" max="261" width="17.85546875" style="2" customWidth="1"/>
    <col min="262" max="262" width="17.28515625" style="2" bestFit="1" customWidth="1"/>
    <col min="263" max="263" width="25.28515625" style="2" bestFit="1" customWidth="1"/>
    <col min="264" max="264" width="17.42578125" style="2" customWidth="1"/>
    <col min="265" max="265" width="17.140625" style="2" bestFit="1" customWidth="1"/>
    <col min="266" max="266" width="17.5703125" style="2" customWidth="1"/>
    <col min="267" max="267" width="9.85546875" style="2" customWidth="1"/>
    <col min="268" max="511" width="11.42578125" style="2"/>
    <col min="512" max="512" width="2.5703125" style="2" customWidth="1"/>
    <col min="513" max="513" width="2" style="2" customWidth="1"/>
    <col min="514" max="514" width="45.85546875" style="2" customWidth="1"/>
    <col min="515" max="516" width="16.5703125" style="2" customWidth="1"/>
    <col min="517" max="517" width="17.85546875" style="2" customWidth="1"/>
    <col min="518" max="518" width="17.28515625" style="2" bestFit="1" customWidth="1"/>
    <col min="519" max="519" width="25.28515625" style="2" bestFit="1" customWidth="1"/>
    <col min="520" max="520" width="17.42578125" style="2" customWidth="1"/>
    <col min="521" max="521" width="17.140625" style="2" bestFit="1" customWidth="1"/>
    <col min="522" max="522" width="17.5703125" style="2" customWidth="1"/>
    <col min="523" max="523" width="9.85546875" style="2" customWidth="1"/>
    <col min="524" max="767" width="11.42578125" style="2"/>
    <col min="768" max="768" width="2.5703125" style="2" customWidth="1"/>
    <col min="769" max="769" width="2" style="2" customWidth="1"/>
    <col min="770" max="770" width="45.85546875" style="2" customWidth="1"/>
    <col min="771" max="772" width="16.5703125" style="2" customWidth="1"/>
    <col min="773" max="773" width="17.85546875" style="2" customWidth="1"/>
    <col min="774" max="774" width="17.28515625" style="2" bestFit="1" customWidth="1"/>
    <col min="775" max="775" width="25.28515625" style="2" bestFit="1" customWidth="1"/>
    <col min="776" max="776" width="17.42578125" style="2" customWidth="1"/>
    <col min="777" max="777" width="17.140625" style="2" bestFit="1" customWidth="1"/>
    <col min="778" max="778" width="17.5703125" style="2" customWidth="1"/>
    <col min="779" max="779" width="9.85546875" style="2" customWidth="1"/>
    <col min="780" max="1023" width="11.42578125" style="2"/>
    <col min="1024" max="1024" width="2.5703125" style="2" customWidth="1"/>
    <col min="1025" max="1025" width="2" style="2" customWidth="1"/>
    <col min="1026" max="1026" width="45.85546875" style="2" customWidth="1"/>
    <col min="1027" max="1028" width="16.5703125" style="2" customWidth="1"/>
    <col min="1029" max="1029" width="17.85546875" style="2" customWidth="1"/>
    <col min="1030" max="1030" width="17.28515625" style="2" bestFit="1" customWidth="1"/>
    <col min="1031" max="1031" width="25.28515625" style="2" bestFit="1" customWidth="1"/>
    <col min="1032" max="1032" width="17.42578125" style="2" customWidth="1"/>
    <col min="1033" max="1033" width="17.140625" style="2" bestFit="1" customWidth="1"/>
    <col min="1034" max="1034" width="17.5703125" style="2" customWidth="1"/>
    <col min="1035" max="1035" width="9.85546875" style="2" customWidth="1"/>
    <col min="1036" max="1279" width="11.42578125" style="2"/>
    <col min="1280" max="1280" width="2.5703125" style="2" customWidth="1"/>
    <col min="1281" max="1281" width="2" style="2" customWidth="1"/>
    <col min="1282" max="1282" width="45.85546875" style="2" customWidth="1"/>
    <col min="1283" max="1284" width="16.5703125" style="2" customWidth="1"/>
    <col min="1285" max="1285" width="17.85546875" style="2" customWidth="1"/>
    <col min="1286" max="1286" width="17.28515625" style="2" bestFit="1" customWidth="1"/>
    <col min="1287" max="1287" width="25.28515625" style="2" bestFit="1" customWidth="1"/>
    <col min="1288" max="1288" width="17.42578125" style="2" customWidth="1"/>
    <col min="1289" max="1289" width="17.140625" style="2" bestFit="1" customWidth="1"/>
    <col min="1290" max="1290" width="17.5703125" style="2" customWidth="1"/>
    <col min="1291" max="1291" width="9.85546875" style="2" customWidth="1"/>
    <col min="1292" max="1535" width="11.42578125" style="2"/>
    <col min="1536" max="1536" width="2.5703125" style="2" customWidth="1"/>
    <col min="1537" max="1537" width="2" style="2" customWidth="1"/>
    <col min="1538" max="1538" width="45.85546875" style="2" customWidth="1"/>
    <col min="1539" max="1540" width="16.5703125" style="2" customWidth="1"/>
    <col min="1541" max="1541" width="17.85546875" style="2" customWidth="1"/>
    <col min="1542" max="1542" width="17.28515625" style="2" bestFit="1" customWidth="1"/>
    <col min="1543" max="1543" width="25.28515625" style="2" bestFit="1" customWidth="1"/>
    <col min="1544" max="1544" width="17.42578125" style="2" customWidth="1"/>
    <col min="1545" max="1545" width="17.140625" style="2" bestFit="1" customWidth="1"/>
    <col min="1546" max="1546" width="17.5703125" style="2" customWidth="1"/>
    <col min="1547" max="1547" width="9.85546875" style="2" customWidth="1"/>
    <col min="1548" max="1791" width="11.42578125" style="2"/>
    <col min="1792" max="1792" width="2.5703125" style="2" customWidth="1"/>
    <col min="1793" max="1793" width="2" style="2" customWidth="1"/>
    <col min="1794" max="1794" width="45.85546875" style="2" customWidth="1"/>
    <col min="1795" max="1796" width="16.5703125" style="2" customWidth="1"/>
    <col min="1797" max="1797" width="17.85546875" style="2" customWidth="1"/>
    <col min="1798" max="1798" width="17.28515625" style="2" bestFit="1" customWidth="1"/>
    <col min="1799" max="1799" width="25.28515625" style="2" bestFit="1" customWidth="1"/>
    <col min="1800" max="1800" width="17.42578125" style="2" customWidth="1"/>
    <col min="1801" max="1801" width="17.140625" style="2" bestFit="1" customWidth="1"/>
    <col min="1802" max="1802" width="17.5703125" style="2" customWidth="1"/>
    <col min="1803" max="1803" width="9.85546875" style="2" customWidth="1"/>
    <col min="1804" max="2047" width="11.42578125" style="2"/>
    <col min="2048" max="2048" width="2.5703125" style="2" customWidth="1"/>
    <col min="2049" max="2049" width="2" style="2" customWidth="1"/>
    <col min="2050" max="2050" width="45.85546875" style="2" customWidth="1"/>
    <col min="2051" max="2052" width="16.5703125" style="2" customWidth="1"/>
    <col min="2053" max="2053" width="17.85546875" style="2" customWidth="1"/>
    <col min="2054" max="2054" width="17.28515625" style="2" bestFit="1" customWidth="1"/>
    <col min="2055" max="2055" width="25.28515625" style="2" bestFit="1" customWidth="1"/>
    <col min="2056" max="2056" width="17.42578125" style="2" customWidth="1"/>
    <col min="2057" max="2057" width="17.140625" style="2" bestFit="1" customWidth="1"/>
    <col min="2058" max="2058" width="17.5703125" style="2" customWidth="1"/>
    <col min="2059" max="2059" width="9.85546875" style="2" customWidth="1"/>
    <col min="2060" max="2303" width="11.42578125" style="2"/>
    <col min="2304" max="2304" width="2.5703125" style="2" customWidth="1"/>
    <col min="2305" max="2305" width="2" style="2" customWidth="1"/>
    <col min="2306" max="2306" width="45.85546875" style="2" customWidth="1"/>
    <col min="2307" max="2308" width="16.5703125" style="2" customWidth="1"/>
    <col min="2309" max="2309" width="17.85546875" style="2" customWidth="1"/>
    <col min="2310" max="2310" width="17.28515625" style="2" bestFit="1" customWidth="1"/>
    <col min="2311" max="2311" width="25.28515625" style="2" bestFit="1" customWidth="1"/>
    <col min="2312" max="2312" width="17.42578125" style="2" customWidth="1"/>
    <col min="2313" max="2313" width="17.140625" style="2" bestFit="1" customWidth="1"/>
    <col min="2314" max="2314" width="17.5703125" style="2" customWidth="1"/>
    <col min="2315" max="2315" width="9.85546875" style="2" customWidth="1"/>
    <col min="2316" max="2559" width="11.42578125" style="2"/>
    <col min="2560" max="2560" width="2.5703125" style="2" customWidth="1"/>
    <col min="2561" max="2561" width="2" style="2" customWidth="1"/>
    <col min="2562" max="2562" width="45.85546875" style="2" customWidth="1"/>
    <col min="2563" max="2564" width="16.5703125" style="2" customWidth="1"/>
    <col min="2565" max="2565" width="17.85546875" style="2" customWidth="1"/>
    <col min="2566" max="2566" width="17.28515625" style="2" bestFit="1" customWidth="1"/>
    <col min="2567" max="2567" width="25.28515625" style="2" bestFit="1" customWidth="1"/>
    <col min="2568" max="2568" width="17.42578125" style="2" customWidth="1"/>
    <col min="2569" max="2569" width="17.140625" style="2" bestFit="1" customWidth="1"/>
    <col min="2570" max="2570" width="17.5703125" style="2" customWidth="1"/>
    <col min="2571" max="2571" width="9.85546875" style="2" customWidth="1"/>
    <col min="2572" max="2815" width="11.42578125" style="2"/>
    <col min="2816" max="2816" width="2.5703125" style="2" customWidth="1"/>
    <col min="2817" max="2817" width="2" style="2" customWidth="1"/>
    <col min="2818" max="2818" width="45.85546875" style="2" customWidth="1"/>
    <col min="2819" max="2820" width="16.5703125" style="2" customWidth="1"/>
    <col min="2821" max="2821" width="17.85546875" style="2" customWidth="1"/>
    <col min="2822" max="2822" width="17.28515625" style="2" bestFit="1" customWidth="1"/>
    <col min="2823" max="2823" width="25.28515625" style="2" bestFit="1" customWidth="1"/>
    <col min="2824" max="2824" width="17.42578125" style="2" customWidth="1"/>
    <col min="2825" max="2825" width="17.140625" style="2" bestFit="1" customWidth="1"/>
    <col min="2826" max="2826" width="17.5703125" style="2" customWidth="1"/>
    <col min="2827" max="2827" width="9.85546875" style="2" customWidth="1"/>
    <col min="2828" max="3071" width="11.42578125" style="2"/>
    <col min="3072" max="3072" width="2.5703125" style="2" customWidth="1"/>
    <col min="3073" max="3073" width="2" style="2" customWidth="1"/>
    <col min="3074" max="3074" width="45.85546875" style="2" customWidth="1"/>
    <col min="3075" max="3076" width="16.5703125" style="2" customWidth="1"/>
    <col min="3077" max="3077" width="17.85546875" style="2" customWidth="1"/>
    <col min="3078" max="3078" width="17.28515625" style="2" bestFit="1" customWidth="1"/>
    <col min="3079" max="3079" width="25.28515625" style="2" bestFit="1" customWidth="1"/>
    <col min="3080" max="3080" width="17.42578125" style="2" customWidth="1"/>
    <col min="3081" max="3081" width="17.140625" style="2" bestFit="1" customWidth="1"/>
    <col min="3082" max="3082" width="17.5703125" style="2" customWidth="1"/>
    <col min="3083" max="3083" width="9.85546875" style="2" customWidth="1"/>
    <col min="3084" max="3327" width="11.42578125" style="2"/>
    <col min="3328" max="3328" width="2.5703125" style="2" customWidth="1"/>
    <col min="3329" max="3329" width="2" style="2" customWidth="1"/>
    <col min="3330" max="3330" width="45.85546875" style="2" customWidth="1"/>
    <col min="3331" max="3332" width="16.5703125" style="2" customWidth="1"/>
    <col min="3333" max="3333" width="17.85546875" style="2" customWidth="1"/>
    <col min="3334" max="3334" width="17.28515625" style="2" bestFit="1" customWidth="1"/>
    <col min="3335" max="3335" width="25.28515625" style="2" bestFit="1" customWidth="1"/>
    <col min="3336" max="3336" width="17.42578125" style="2" customWidth="1"/>
    <col min="3337" max="3337" width="17.140625" style="2" bestFit="1" customWidth="1"/>
    <col min="3338" max="3338" width="17.5703125" style="2" customWidth="1"/>
    <col min="3339" max="3339" width="9.85546875" style="2" customWidth="1"/>
    <col min="3340" max="3583" width="11.42578125" style="2"/>
    <col min="3584" max="3584" width="2.5703125" style="2" customWidth="1"/>
    <col min="3585" max="3585" width="2" style="2" customWidth="1"/>
    <col min="3586" max="3586" width="45.85546875" style="2" customWidth="1"/>
    <col min="3587" max="3588" width="16.5703125" style="2" customWidth="1"/>
    <col min="3589" max="3589" width="17.85546875" style="2" customWidth="1"/>
    <col min="3590" max="3590" width="17.28515625" style="2" bestFit="1" customWidth="1"/>
    <col min="3591" max="3591" width="25.28515625" style="2" bestFit="1" customWidth="1"/>
    <col min="3592" max="3592" width="17.42578125" style="2" customWidth="1"/>
    <col min="3593" max="3593" width="17.140625" style="2" bestFit="1" customWidth="1"/>
    <col min="3594" max="3594" width="17.5703125" style="2" customWidth="1"/>
    <col min="3595" max="3595" width="9.85546875" style="2" customWidth="1"/>
    <col min="3596" max="3839" width="11.42578125" style="2"/>
    <col min="3840" max="3840" width="2.5703125" style="2" customWidth="1"/>
    <col min="3841" max="3841" width="2" style="2" customWidth="1"/>
    <col min="3842" max="3842" width="45.85546875" style="2" customWidth="1"/>
    <col min="3843" max="3844" width="16.5703125" style="2" customWidth="1"/>
    <col min="3845" max="3845" width="17.85546875" style="2" customWidth="1"/>
    <col min="3846" max="3846" width="17.28515625" style="2" bestFit="1" customWidth="1"/>
    <col min="3847" max="3847" width="25.28515625" style="2" bestFit="1" customWidth="1"/>
    <col min="3848" max="3848" width="17.42578125" style="2" customWidth="1"/>
    <col min="3849" max="3849" width="17.140625" style="2" bestFit="1" customWidth="1"/>
    <col min="3850" max="3850" width="17.5703125" style="2" customWidth="1"/>
    <col min="3851" max="3851" width="9.85546875" style="2" customWidth="1"/>
    <col min="3852" max="4095" width="11.42578125" style="2"/>
    <col min="4096" max="4096" width="2.5703125" style="2" customWidth="1"/>
    <col min="4097" max="4097" width="2" style="2" customWidth="1"/>
    <col min="4098" max="4098" width="45.85546875" style="2" customWidth="1"/>
    <col min="4099" max="4100" width="16.5703125" style="2" customWidth="1"/>
    <col min="4101" max="4101" width="17.85546875" style="2" customWidth="1"/>
    <col min="4102" max="4102" width="17.28515625" style="2" bestFit="1" customWidth="1"/>
    <col min="4103" max="4103" width="25.28515625" style="2" bestFit="1" customWidth="1"/>
    <col min="4104" max="4104" width="17.42578125" style="2" customWidth="1"/>
    <col min="4105" max="4105" width="17.140625" style="2" bestFit="1" customWidth="1"/>
    <col min="4106" max="4106" width="17.5703125" style="2" customWidth="1"/>
    <col min="4107" max="4107" width="9.85546875" style="2" customWidth="1"/>
    <col min="4108" max="4351" width="11.42578125" style="2"/>
    <col min="4352" max="4352" width="2.5703125" style="2" customWidth="1"/>
    <col min="4353" max="4353" width="2" style="2" customWidth="1"/>
    <col min="4354" max="4354" width="45.85546875" style="2" customWidth="1"/>
    <col min="4355" max="4356" width="16.5703125" style="2" customWidth="1"/>
    <col min="4357" max="4357" width="17.85546875" style="2" customWidth="1"/>
    <col min="4358" max="4358" width="17.28515625" style="2" bestFit="1" customWidth="1"/>
    <col min="4359" max="4359" width="25.28515625" style="2" bestFit="1" customWidth="1"/>
    <col min="4360" max="4360" width="17.42578125" style="2" customWidth="1"/>
    <col min="4361" max="4361" width="17.140625" style="2" bestFit="1" customWidth="1"/>
    <col min="4362" max="4362" width="17.5703125" style="2" customWidth="1"/>
    <col min="4363" max="4363" width="9.85546875" style="2" customWidth="1"/>
    <col min="4364" max="4607" width="11.42578125" style="2"/>
    <col min="4608" max="4608" width="2.5703125" style="2" customWidth="1"/>
    <col min="4609" max="4609" width="2" style="2" customWidth="1"/>
    <col min="4610" max="4610" width="45.85546875" style="2" customWidth="1"/>
    <col min="4611" max="4612" width="16.5703125" style="2" customWidth="1"/>
    <col min="4613" max="4613" width="17.85546875" style="2" customWidth="1"/>
    <col min="4614" max="4614" width="17.28515625" style="2" bestFit="1" customWidth="1"/>
    <col min="4615" max="4615" width="25.28515625" style="2" bestFit="1" customWidth="1"/>
    <col min="4616" max="4616" width="17.42578125" style="2" customWidth="1"/>
    <col min="4617" max="4617" width="17.140625" style="2" bestFit="1" customWidth="1"/>
    <col min="4618" max="4618" width="17.5703125" style="2" customWidth="1"/>
    <col min="4619" max="4619" width="9.85546875" style="2" customWidth="1"/>
    <col min="4620" max="4863" width="11.42578125" style="2"/>
    <col min="4864" max="4864" width="2.5703125" style="2" customWidth="1"/>
    <col min="4865" max="4865" width="2" style="2" customWidth="1"/>
    <col min="4866" max="4866" width="45.85546875" style="2" customWidth="1"/>
    <col min="4867" max="4868" width="16.5703125" style="2" customWidth="1"/>
    <col min="4869" max="4869" width="17.85546875" style="2" customWidth="1"/>
    <col min="4870" max="4870" width="17.28515625" style="2" bestFit="1" customWidth="1"/>
    <col min="4871" max="4871" width="25.28515625" style="2" bestFit="1" customWidth="1"/>
    <col min="4872" max="4872" width="17.42578125" style="2" customWidth="1"/>
    <col min="4873" max="4873" width="17.140625" style="2" bestFit="1" customWidth="1"/>
    <col min="4874" max="4874" width="17.5703125" style="2" customWidth="1"/>
    <col min="4875" max="4875" width="9.85546875" style="2" customWidth="1"/>
    <col min="4876" max="5119" width="11.42578125" style="2"/>
    <col min="5120" max="5120" width="2.5703125" style="2" customWidth="1"/>
    <col min="5121" max="5121" width="2" style="2" customWidth="1"/>
    <col min="5122" max="5122" width="45.85546875" style="2" customWidth="1"/>
    <col min="5123" max="5124" width="16.5703125" style="2" customWidth="1"/>
    <col min="5125" max="5125" width="17.85546875" style="2" customWidth="1"/>
    <col min="5126" max="5126" width="17.28515625" style="2" bestFit="1" customWidth="1"/>
    <col min="5127" max="5127" width="25.28515625" style="2" bestFit="1" customWidth="1"/>
    <col min="5128" max="5128" width="17.42578125" style="2" customWidth="1"/>
    <col min="5129" max="5129" width="17.140625" style="2" bestFit="1" customWidth="1"/>
    <col min="5130" max="5130" width="17.5703125" style="2" customWidth="1"/>
    <col min="5131" max="5131" width="9.85546875" style="2" customWidth="1"/>
    <col min="5132" max="5375" width="11.42578125" style="2"/>
    <col min="5376" max="5376" width="2.5703125" style="2" customWidth="1"/>
    <col min="5377" max="5377" width="2" style="2" customWidth="1"/>
    <col min="5378" max="5378" width="45.85546875" style="2" customWidth="1"/>
    <col min="5379" max="5380" width="16.5703125" style="2" customWidth="1"/>
    <col min="5381" max="5381" width="17.85546875" style="2" customWidth="1"/>
    <col min="5382" max="5382" width="17.28515625" style="2" bestFit="1" customWidth="1"/>
    <col min="5383" max="5383" width="25.28515625" style="2" bestFit="1" customWidth="1"/>
    <col min="5384" max="5384" width="17.42578125" style="2" customWidth="1"/>
    <col min="5385" max="5385" width="17.140625" style="2" bestFit="1" customWidth="1"/>
    <col min="5386" max="5386" width="17.5703125" style="2" customWidth="1"/>
    <col min="5387" max="5387" width="9.85546875" style="2" customWidth="1"/>
    <col min="5388" max="5631" width="11.42578125" style="2"/>
    <col min="5632" max="5632" width="2.5703125" style="2" customWidth="1"/>
    <col min="5633" max="5633" width="2" style="2" customWidth="1"/>
    <col min="5634" max="5634" width="45.85546875" style="2" customWidth="1"/>
    <col min="5635" max="5636" width="16.5703125" style="2" customWidth="1"/>
    <col min="5637" max="5637" width="17.85546875" style="2" customWidth="1"/>
    <col min="5638" max="5638" width="17.28515625" style="2" bestFit="1" customWidth="1"/>
    <col min="5639" max="5639" width="25.28515625" style="2" bestFit="1" customWidth="1"/>
    <col min="5640" max="5640" width="17.42578125" style="2" customWidth="1"/>
    <col min="5641" max="5641" width="17.140625" style="2" bestFit="1" customWidth="1"/>
    <col min="5642" max="5642" width="17.5703125" style="2" customWidth="1"/>
    <col min="5643" max="5643" width="9.85546875" style="2" customWidth="1"/>
    <col min="5644" max="5887" width="11.42578125" style="2"/>
    <col min="5888" max="5888" width="2.5703125" style="2" customWidth="1"/>
    <col min="5889" max="5889" width="2" style="2" customWidth="1"/>
    <col min="5890" max="5890" width="45.85546875" style="2" customWidth="1"/>
    <col min="5891" max="5892" width="16.5703125" style="2" customWidth="1"/>
    <col min="5893" max="5893" width="17.85546875" style="2" customWidth="1"/>
    <col min="5894" max="5894" width="17.28515625" style="2" bestFit="1" customWidth="1"/>
    <col min="5895" max="5895" width="25.28515625" style="2" bestFit="1" customWidth="1"/>
    <col min="5896" max="5896" width="17.42578125" style="2" customWidth="1"/>
    <col min="5897" max="5897" width="17.140625" style="2" bestFit="1" customWidth="1"/>
    <col min="5898" max="5898" width="17.5703125" style="2" customWidth="1"/>
    <col min="5899" max="5899" width="9.85546875" style="2" customWidth="1"/>
    <col min="5900" max="6143" width="11.42578125" style="2"/>
    <col min="6144" max="6144" width="2.5703125" style="2" customWidth="1"/>
    <col min="6145" max="6145" width="2" style="2" customWidth="1"/>
    <col min="6146" max="6146" width="45.85546875" style="2" customWidth="1"/>
    <col min="6147" max="6148" width="16.5703125" style="2" customWidth="1"/>
    <col min="6149" max="6149" width="17.85546875" style="2" customWidth="1"/>
    <col min="6150" max="6150" width="17.28515625" style="2" bestFit="1" customWidth="1"/>
    <col min="6151" max="6151" width="25.28515625" style="2" bestFit="1" customWidth="1"/>
    <col min="6152" max="6152" width="17.42578125" style="2" customWidth="1"/>
    <col min="6153" max="6153" width="17.140625" style="2" bestFit="1" customWidth="1"/>
    <col min="6154" max="6154" width="17.5703125" style="2" customWidth="1"/>
    <col min="6155" max="6155" width="9.85546875" style="2" customWidth="1"/>
    <col min="6156" max="6399" width="11.42578125" style="2"/>
    <col min="6400" max="6400" width="2.5703125" style="2" customWidth="1"/>
    <col min="6401" max="6401" width="2" style="2" customWidth="1"/>
    <col min="6402" max="6402" width="45.85546875" style="2" customWidth="1"/>
    <col min="6403" max="6404" width="16.5703125" style="2" customWidth="1"/>
    <col min="6405" max="6405" width="17.85546875" style="2" customWidth="1"/>
    <col min="6406" max="6406" width="17.28515625" style="2" bestFit="1" customWidth="1"/>
    <col min="6407" max="6407" width="25.28515625" style="2" bestFit="1" customWidth="1"/>
    <col min="6408" max="6408" width="17.42578125" style="2" customWidth="1"/>
    <col min="6409" max="6409" width="17.140625" style="2" bestFit="1" customWidth="1"/>
    <col min="6410" max="6410" width="17.5703125" style="2" customWidth="1"/>
    <col min="6411" max="6411" width="9.85546875" style="2" customWidth="1"/>
    <col min="6412" max="6655" width="11.42578125" style="2"/>
    <col min="6656" max="6656" width="2.5703125" style="2" customWidth="1"/>
    <col min="6657" max="6657" width="2" style="2" customWidth="1"/>
    <col min="6658" max="6658" width="45.85546875" style="2" customWidth="1"/>
    <col min="6659" max="6660" width="16.5703125" style="2" customWidth="1"/>
    <col min="6661" max="6661" width="17.85546875" style="2" customWidth="1"/>
    <col min="6662" max="6662" width="17.28515625" style="2" bestFit="1" customWidth="1"/>
    <col min="6663" max="6663" width="25.28515625" style="2" bestFit="1" customWidth="1"/>
    <col min="6664" max="6664" width="17.42578125" style="2" customWidth="1"/>
    <col min="6665" max="6665" width="17.140625" style="2" bestFit="1" customWidth="1"/>
    <col min="6666" max="6666" width="17.5703125" style="2" customWidth="1"/>
    <col min="6667" max="6667" width="9.85546875" style="2" customWidth="1"/>
    <col min="6668" max="6911" width="11.42578125" style="2"/>
    <col min="6912" max="6912" width="2.5703125" style="2" customWidth="1"/>
    <col min="6913" max="6913" width="2" style="2" customWidth="1"/>
    <col min="6914" max="6914" width="45.85546875" style="2" customWidth="1"/>
    <col min="6915" max="6916" width="16.5703125" style="2" customWidth="1"/>
    <col min="6917" max="6917" width="17.85546875" style="2" customWidth="1"/>
    <col min="6918" max="6918" width="17.28515625" style="2" bestFit="1" customWidth="1"/>
    <col min="6919" max="6919" width="25.28515625" style="2" bestFit="1" customWidth="1"/>
    <col min="6920" max="6920" width="17.42578125" style="2" customWidth="1"/>
    <col min="6921" max="6921" width="17.140625" style="2" bestFit="1" customWidth="1"/>
    <col min="6922" max="6922" width="17.5703125" style="2" customWidth="1"/>
    <col min="6923" max="6923" width="9.85546875" style="2" customWidth="1"/>
    <col min="6924" max="7167" width="11.42578125" style="2"/>
    <col min="7168" max="7168" width="2.5703125" style="2" customWidth="1"/>
    <col min="7169" max="7169" width="2" style="2" customWidth="1"/>
    <col min="7170" max="7170" width="45.85546875" style="2" customWidth="1"/>
    <col min="7171" max="7172" width="16.5703125" style="2" customWidth="1"/>
    <col min="7173" max="7173" width="17.85546875" style="2" customWidth="1"/>
    <col min="7174" max="7174" width="17.28515625" style="2" bestFit="1" customWidth="1"/>
    <col min="7175" max="7175" width="25.28515625" style="2" bestFit="1" customWidth="1"/>
    <col min="7176" max="7176" width="17.42578125" style="2" customWidth="1"/>
    <col min="7177" max="7177" width="17.140625" style="2" bestFit="1" customWidth="1"/>
    <col min="7178" max="7178" width="17.5703125" style="2" customWidth="1"/>
    <col min="7179" max="7179" width="9.85546875" style="2" customWidth="1"/>
    <col min="7180" max="7423" width="11.42578125" style="2"/>
    <col min="7424" max="7424" width="2.5703125" style="2" customWidth="1"/>
    <col min="7425" max="7425" width="2" style="2" customWidth="1"/>
    <col min="7426" max="7426" width="45.85546875" style="2" customWidth="1"/>
    <col min="7427" max="7428" width="16.5703125" style="2" customWidth="1"/>
    <col min="7429" max="7429" width="17.85546875" style="2" customWidth="1"/>
    <col min="7430" max="7430" width="17.28515625" style="2" bestFit="1" customWidth="1"/>
    <col min="7431" max="7431" width="25.28515625" style="2" bestFit="1" customWidth="1"/>
    <col min="7432" max="7432" width="17.42578125" style="2" customWidth="1"/>
    <col min="7433" max="7433" width="17.140625" style="2" bestFit="1" customWidth="1"/>
    <col min="7434" max="7434" width="17.5703125" style="2" customWidth="1"/>
    <col min="7435" max="7435" width="9.85546875" style="2" customWidth="1"/>
    <col min="7436" max="7679" width="11.42578125" style="2"/>
    <col min="7680" max="7680" width="2.5703125" style="2" customWidth="1"/>
    <col min="7681" max="7681" width="2" style="2" customWidth="1"/>
    <col min="7682" max="7682" width="45.85546875" style="2" customWidth="1"/>
    <col min="7683" max="7684" width="16.5703125" style="2" customWidth="1"/>
    <col min="7685" max="7685" width="17.85546875" style="2" customWidth="1"/>
    <col min="7686" max="7686" width="17.28515625" style="2" bestFit="1" customWidth="1"/>
    <col min="7687" max="7687" width="25.28515625" style="2" bestFit="1" customWidth="1"/>
    <col min="7688" max="7688" width="17.42578125" style="2" customWidth="1"/>
    <col min="7689" max="7689" width="17.140625" style="2" bestFit="1" customWidth="1"/>
    <col min="7690" max="7690" width="17.5703125" style="2" customWidth="1"/>
    <col min="7691" max="7691" width="9.85546875" style="2" customWidth="1"/>
    <col min="7692" max="7935" width="11.42578125" style="2"/>
    <col min="7936" max="7936" width="2.5703125" style="2" customWidth="1"/>
    <col min="7937" max="7937" width="2" style="2" customWidth="1"/>
    <col min="7938" max="7938" width="45.85546875" style="2" customWidth="1"/>
    <col min="7939" max="7940" width="16.5703125" style="2" customWidth="1"/>
    <col min="7941" max="7941" width="17.85546875" style="2" customWidth="1"/>
    <col min="7942" max="7942" width="17.28515625" style="2" bestFit="1" customWidth="1"/>
    <col min="7943" max="7943" width="25.28515625" style="2" bestFit="1" customWidth="1"/>
    <col min="7944" max="7944" width="17.42578125" style="2" customWidth="1"/>
    <col min="7945" max="7945" width="17.140625" style="2" bestFit="1" customWidth="1"/>
    <col min="7946" max="7946" width="17.5703125" style="2" customWidth="1"/>
    <col min="7947" max="7947" width="9.85546875" style="2" customWidth="1"/>
    <col min="7948" max="8191" width="11.42578125" style="2"/>
    <col min="8192" max="8192" width="2.5703125" style="2" customWidth="1"/>
    <col min="8193" max="8193" width="2" style="2" customWidth="1"/>
    <col min="8194" max="8194" width="45.85546875" style="2" customWidth="1"/>
    <col min="8195" max="8196" width="16.5703125" style="2" customWidth="1"/>
    <col min="8197" max="8197" width="17.85546875" style="2" customWidth="1"/>
    <col min="8198" max="8198" width="17.28515625" style="2" bestFit="1" customWidth="1"/>
    <col min="8199" max="8199" width="25.28515625" style="2" bestFit="1" customWidth="1"/>
    <col min="8200" max="8200" width="17.42578125" style="2" customWidth="1"/>
    <col min="8201" max="8201" width="17.140625" style="2" bestFit="1" customWidth="1"/>
    <col min="8202" max="8202" width="17.5703125" style="2" customWidth="1"/>
    <col min="8203" max="8203" width="9.85546875" style="2" customWidth="1"/>
    <col min="8204" max="8447" width="11.42578125" style="2"/>
    <col min="8448" max="8448" width="2.5703125" style="2" customWidth="1"/>
    <col min="8449" max="8449" width="2" style="2" customWidth="1"/>
    <col min="8450" max="8450" width="45.85546875" style="2" customWidth="1"/>
    <col min="8451" max="8452" width="16.5703125" style="2" customWidth="1"/>
    <col min="8453" max="8453" width="17.85546875" style="2" customWidth="1"/>
    <col min="8454" max="8454" width="17.28515625" style="2" bestFit="1" customWidth="1"/>
    <col min="8455" max="8455" width="25.28515625" style="2" bestFit="1" customWidth="1"/>
    <col min="8456" max="8456" width="17.42578125" style="2" customWidth="1"/>
    <col min="8457" max="8457" width="17.140625" style="2" bestFit="1" customWidth="1"/>
    <col min="8458" max="8458" width="17.5703125" style="2" customWidth="1"/>
    <col min="8459" max="8459" width="9.85546875" style="2" customWidth="1"/>
    <col min="8460" max="8703" width="11.42578125" style="2"/>
    <col min="8704" max="8704" width="2.5703125" style="2" customWidth="1"/>
    <col min="8705" max="8705" width="2" style="2" customWidth="1"/>
    <col min="8706" max="8706" width="45.85546875" style="2" customWidth="1"/>
    <col min="8707" max="8708" width="16.5703125" style="2" customWidth="1"/>
    <col min="8709" max="8709" width="17.85546875" style="2" customWidth="1"/>
    <col min="8710" max="8710" width="17.28515625" style="2" bestFit="1" customWidth="1"/>
    <col min="8711" max="8711" width="25.28515625" style="2" bestFit="1" customWidth="1"/>
    <col min="8712" max="8712" width="17.42578125" style="2" customWidth="1"/>
    <col min="8713" max="8713" width="17.140625" style="2" bestFit="1" customWidth="1"/>
    <col min="8714" max="8714" width="17.5703125" style="2" customWidth="1"/>
    <col min="8715" max="8715" width="9.85546875" style="2" customWidth="1"/>
    <col min="8716" max="8959" width="11.42578125" style="2"/>
    <col min="8960" max="8960" width="2.5703125" style="2" customWidth="1"/>
    <col min="8961" max="8961" width="2" style="2" customWidth="1"/>
    <col min="8962" max="8962" width="45.85546875" style="2" customWidth="1"/>
    <col min="8963" max="8964" width="16.5703125" style="2" customWidth="1"/>
    <col min="8965" max="8965" width="17.85546875" style="2" customWidth="1"/>
    <col min="8966" max="8966" width="17.28515625" style="2" bestFit="1" customWidth="1"/>
    <col min="8967" max="8967" width="25.28515625" style="2" bestFit="1" customWidth="1"/>
    <col min="8968" max="8968" width="17.42578125" style="2" customWidth="1"/>
    <col min="8969" max="8969" width="17.140625" style="2" bestFit="1" customWidth="1"/>
    <col min="8970" max="8970" width="17.5703125" style="2" customWidth="1"/>
    <col min="8971" max="8971" width="9.85546875" style="2" customWidth="1"/>
    <col min="8972" max="9215" width="11.42578125" style="2"/>
    <col min="9216" max="9216" width="2.5703125" style="2" customWidth="1"/>
    <col min="9217" max="9217" width="2" style="2" customWidth="1"/>
    <col min="9218" max="9218" width="45.85546875" style="2" customWidth="1"/>
    <col min="9219" max="9220" width="16.5703125" style="2" customWidth="1"/>
    <col min="9221" max="9221" width="17.85546875" style="2" customWidth="1"/>
    <col min="9222" max="9222" width="17.28515625" style="2" bestFit="1" customWidth="1"/>
    <col min="9223" max="9223" width="25.28515625" style="2" bestFit="1" customWidth="1"/>
    <col min="9224" max="9224" width="17.42578125" style="2" customWidth="1"/>
    <col min="9225" max="9225" width="17.140625" style="2" bestFit="1" customWidth="1"/>
    <col min="9226" max="9226" width="17.5703125" style="2" customWidth="1"/>
    <col min="9227" max="9227" width="9.85546875" style="2" customWidth="1"/>
    <col min="9228" max="9471" width="11.42578125" style="2"/>
    <col min="9472" max="9472" width="2.5703125" style="2" customWidth="1"/>
    <col min="9473" max="9473" width="2" style="2" customWidth="1"/>
    <col min="9474" max="9474" width="45.85546875" style="2" customWidth="1"/>
    <col min="9475" max="9476" width="16.5703125" style="2" customWidth="1"/>
    <col min="9477" max="9477" width="17.85546875" style="2" customWidth="1"/>
    <col min="9478" max="9478" width="17.28515625" style="2" bestFit="1" customWidth="1"/>
    <col min="9479" max="9479" width="25.28515625" style="2" bestFit="1" customWidth="1"/>
    <col min="9480" max="9480" width="17.42578125" style="2" customWidth="1"/>
    <col min="9481" max="9481" width="17.140625" style="2" bestFit="1" customWidth="1"/>
    <col min="9482" max="9482" width="17.5703125" style="2" customWidth="1"/>
    <col min="9483" max="9483" width="9.85546875" style="2" customWidth="1"/>
    <col min="9484" max="9727" width="11.42578125" style="2"/>
    <col min="9728" max="9728" width="2.5703125" style="2" customWidth="1"/>
    <col min="9729" max="9729" width="2" style="2" customWidth="1"/>
    <col min="9730" max="9730" width="45.85546875" style="2" customWidth="1"/>
    <col min="9731" max="9732" width="16.5703125" style="2" customWidth="1"/>
    <col min="9733" max="9733" width="17.85546875" style="2" customWidth="1"/>
    <col min="9734" max="9734" width="17.28515625" style="2" bestFit="1" customWidth="1"/>
    <col min="9735" max="9735" width="25.28515625" style="2" bestFit="1" customWidth="1"/>
    <col min="9736" max="9736" width="17.42578125" style="2" customWidth="1"/>
    <col min="9737" max="9737" width="17.140625" style="2" bestFit="1" customWidth="1"/>
    <col min="9738" max="9738" width="17.5703125" style="2" customWidth="1"/>
    <col min="9739" max="9739" width="9.85546875" style="2" customWidth="1"/>
    <col min="9740" max="9983" width="11.42578125" style="2"/>
    <col min="9984" max="9984" width="2.5703125" style="2" customWidth="1"/>
    <col min="9985" max="9985" width="2" style="2" customWidth="1"/>
    <col min="9986" max="9986" width="45.85546875" style="2" customWidth="1"/>
    <col min="9987" max="9988" width="16.5703125" style="2" customWidth="1"/>
    <col min="9989" max="9989" width="17.85546875" style="2" customWidth="1"/>
    <col min="9990" max="9990" width="17.28515625" style="2" bestFit="1" customWidth="1"/>
    <col min="9991" max="9991" width="25.28515625" style="2" bestFit="1" customWidth="1"/>
    <col min="9992" max="9992" width="17.42578125" style="2" customWidth="1"/>
    <col min="9993" max="9993" width="17.140625" style="2" bestFit="1" customWidth="1"/>
    <col min="9994" max="9994" width="17.5703125" style="2" customWidth="1"/>
    <col min="9995" max="9995" width="9.85546875" style="2" customWidth="1"/>
    <col min="9996" max="10239" width="11.42578125" style="2"/>
    <col min="10240" max="10240" width="2.5703125" style="2" customWidth="1"/>
    <col min="10241" max="10241" width="2" style="2" customWidth="1"/>
    <col min="10242" max="10242" width="45.85546875" style="2" customWidth="1"/>
    <col min="10243" max="10244" width="16.5703125" style="2" customWidth="1"/>
    <col min="10245" max="10245" width="17.85546875" style="2" customWidth="1"/>
    <col min="10246" max="10246" width="17.28515625" style="2" bestFit="1" customWidth="1"/>
    <col min="10247" max="10247" width="25.28515625" style="2" bestFit="1" customWidth="1"/>
    <col min="10248" max="10248" width="17.42578125" style="2" customWidth="1"/>
    <col min="10249" max="10249" width="17.140625" style="2" bestFit="1" customWidth="1"/>
    <col min="10250" max="10250" width="17.5703125" style="2" customWidth="1"/>
    <col min="10251" max="10251" width="9.85546875" style="2" customWidth="1"/>
    <col min="10252" max="10495" width="11.42578125" style="2"/>
    <col min="10496" max="10496" width="2.5703125" style="2" customWidth="1"/>
    <col min="10497" max="10497" width="2" style="2" customWidth="1"/>
    <col min="10498" max="10498" width="45.85546875" style="2" customWidth="1"/>
    <col min="10499" max="10500" width="16.5703125" style="2" customWidth="1"/>
    <col min="10501" max="10501" width="17.85546875" style="2" customWidth="1"/>
    <col min="10502" max="10502" width="17.28515625" style="2" bestFit="1" customWidth="1"/>
    <col min="10503" max="10503" width="25.28515625" style="2" bestFit="1" customWidth="1"/>
    <col min="10504" max="10504" width="17.42578125" style="2" customWidth="1"/>
    <col min="10505" max="10505" width="17.140625" style="2" bestFit="1" customWidth="1"/>
    <col min="10506" max="10506" width="17.5703125" style="2" customWidth="1"/>
    <col min="10507" max="10507" width="9.85546875" style="2" customWidth="1"/>
    <col min="10508" max="10751" width="11.42578125" style="2"/>
    <col min="10752" max="10752" width="2.5703125" style="2" customWidth="1"/>
    <col min="10753" max="10753" width="2" style="2" customWidth="1"/>
    <col min="10754" max="10754" width="45.85546875" style="2" customWidth="1"/>
    <col min="10755" max="10756" width="16.5703125" style="2" customWidth="1"/>
    <col min="10757" max="10757" width="17.85546875" style="2" customWidth="1"/>
    <col min="10758" max="10758" width="17.28515625" style="2" bestFit="1" customWidth="1"/>
    <col min="10759" max="10759" width="25.28515625" style="2" bestFit="1" customWidth="1"/>
    <col min="10760" max="10760" width="17.42578125" style="2" customWidth="1"/>
    <col min="10761" max="10761" width="17.140625" style="2" bestFit="1" customWidth="1"/>
    <col min="10762" max="10762" width="17.5703125" style="2" customWidth="1"/>
    <col min="10763" max="10763" width="9.85546875" style="2" customWidth="1"/>
    <col min="10764" max="11007" width="11.42578125" style="2"/>
    <col min="11008" max="11008" width="2.5703125" style="2" customWidth="1"/>
    <col min="11009" max="11009" width="2" style="2" customWidth="1"/>
    <col min="11010" max="11010" width="45.85546875" style="2" customWidth="1"/>
    <col min="11011" max="11012" width="16.5703125" style="2" customWidth="1"/>
    <col min="11013" max="11013" width="17.85546875" style="2" customWidth="1"/>
    <col min="11014" max="11014" width="17.28515625" style="2" bestFit="1" customWidth="1"/>
    <col min="11015" max="11015" width="25.28515625" style="2" bestFit="1" customWidth="1"/>
    <col min="11016" max="11016" width="17.42578125" style="2" customWidth="1"/>
    <col min="11017" max="11017" width="17.140625" style="2" bestFit="1" customWidth="1"/>
    <col min="11018" max="11018" width="17.5703125" style="2" customWidth="1"/>
    <col min="11019" max="11019" width="9.85546875" style="2" customWidth="1"/>
    <col min="11020" max="11263" width="11.42578125" style="2"/>
    <col min="11264" max="11264" width="2.5703125" style="2" customWidth="1"/>
    <col min="11265" max="11265" width="2" style="2" customWidth="1"/>
    <col min="11266" max="11266" width="45.85546875" style="2" customWidth="1"/>
    <col min="11267" max="11268" width="16.5703125" style="2" customWidth="1"/>
    <col min="11269" max="11269" width="17.85546875" style="2" customWidth="1"/>
    <col min="11270" max="11270" width="17.28515625" style="2" bestFit="1" customWidth="1"/>
    <col min="11271" max="11271" width="25.28515625" style="2" bestFit="1" customWidth="1"/>
    <col min="11272" max="11272" width="17.42578125" style="2" customWidth="1"/>
    <col min="11273" max="11273" width="17.140625" style="2" bestFit="1" customWidth="1"/>
    <col min="11274" max="11274" width="17.5703125" style="2" customWidth="1"/>
    <col min="11275" max="11275" width="9.85546875" style="2" customWidth="1"/>
    <col min="11276" max="11519" width="11.42578125" style="2"/>
    <col min="11520" max="11520" width="2.5703125" style="2" customWidth="1"/>
    <col min="11521" max="11521" width="2" style="2" customWidth="1"/>
    <col min="11522" max="11522" width="45.85546875" style="2" customWidth="1"/>
    <col min="11523" max="11524" width="16.5703125" style="2" customWidth="1"/>
    <col min="11525" max="11525" width="17.85546875" style="2" customWidth="1"/>
    <col min="11526" max="11526" width="17.28515625" style="2" bestFit="1" customWidth="1"/>
    <col min="11527" max="11527" width="25.28515625" style="2" bestFit="1" customWidth="1"/>
    <col min="11528" max="11528" width="17.42578125" style="2" customWidth="1"/>
    <col min="11529" max="11529" width="17.140625" style="2" bestFit="1" customWidth="1"/>
    <col min="11530" max="11530" width="17.5703125" style="2" customWidth="1"/>
    <col min="11531" max="11531" width="9.85546875" style="2" customWidth="1"/>
    <col min="11532" max="11775" width="11.42578125" style="2"/>
    <col min="11776" max="11776" width="2.5703125" style="2" customWidth="1"/>
    <col min="11777" max="11777" width="2" style="2" customWidth="1"/>
    <col min="11778" max="11778" width="45.85546875" style="2" customWidth="1"/>
    <col min="11779" max="11780" width="16.5703125" style="2" customWidth="1"/>
    <col min="11781" max="11781" width="17.85546875" style="2" customWidth="1"/>
    <col min="11782" max="11782" width="17.28515625" style="2" bestFit="1" customWidth="1"/>
    <col min="11783" max="11783" width="25.28515625" style="2" bestFit="1" customWidth="1"/>
    <col min="11784" max="11784" width="17.42578125" style="2" customWidth="1"/>
    <col min="11785" max="11785" width="17.140625" style="2" bestFit="1" customWidth="1"/>
    <col min="11786" max="11786" width="17.5703125" style="2" customWidth="1"/>
    <col min="11787" max="11787" width="9.85546875" style="2" customWidth="1"/>
    <col min="11788" max="12031" width="11.42578125" style="2"/>
    <col min="12032" max="12032" width="2.5703125" style="2" customWidth="1"/>
    <col min="12033" max="12033" width="2" style="2" customWidth="1"/>
    <col min="12034" max="12034" width="45.85546875" style="2" customWidth="1"/>
    <col min="12035" max="12036" width="16.5703125" style="2" customWidth="1"/>
    <col min="12037" max="12037" width="17.85546875" style="2" customWidth="1"/>
    <col min="12038" max="12038" width="17.28515625" style="2" bestFit="1" customWidth="1"/>
    <col min="12039" max="12039" width="25.28515625" style="2" bestFit="1" customWidth="1"/>
    <col min="12040" max="12040" width="17.42578125" style="2" customWidth="1"/>
    <col min="12041" max="12041" width="17.140625" style="2" bestFit="1" customWidth="1"/>
    <col min="12042" max="12042" width="17.5703125" style="2" customWidth="1"/>
    <col min="12043" max="12043" width="9.85546875" style="2" customWidth="1"/>
    <col min="12044" max="12287" width="11.42578125" style="2"/>
    <col min="12288" max="12288" width="2.5703125" style="2" customWidth="1"/>
    <col min="12289" max="12289" width="2" style="2" customWidth="1"/>
    <col min="12290" max="12290" width="45.85546875" style="2" customWidth="1"/>
    <col min="12291" max="12292" width="16.5703125" style="2" customWidth="1"/>
    <col min="12293" max="12293" width="17.85546875" style="2" customWidth="1"/>
    <col min="12294" max="12294" width="17.28515625" style="2" bestFit="1" customWidth="1"/>
    <col min="12295" max="12295" width="25.28515625" style="2" bestFit="1" customWidth="1"/>
    <col min="12296" max="12296" width="17.42578125" style="2" customWidth="1"/>
    <col min="12297" max="12297" width="17.140625" style="2" bestFit="1" customWidth="1"/>
    <col min="12298" max="12298" width="17.5703125" style="2" customWidth="1"/>
    <col min="12299" max="12299" width="9.85546875" style="2" customWidth="1"/>
    <col min="12300" max="12543" width="11.42578125" style="2"/>
    <col min="12544" max="12544" width="2.5703125" style="2" customWidth="1"/>
    <col min="12545" max="12545" width="2" style="2" customWidth="1"/>
    <col min="12546" max="12546" width="45.85546875" style="2" customWidth="1"/>
    <col min="12547" max="12548" width="16.5703125" style="2" customWidth="1"/>
    <col min="12549" max="12549" width="17.85546875" style="2" customWidth="1"/>
    <col min="12550" max="12550" width="17.28515625" style="2" bestFit="1" customWidth="1"/>
    <col min="12551" max="12551" width="25.28515625" style="2" bestFit="1" customWidth="1"/>
    <col min="12552" max="12552" width="17.42578125" style="2" customWidth="1"/>
    <col min="12553" max="12553" width="17.140625" style="2" bestFit="1" customWidth="1"/>
    <col min="12554" max="12554" width="17.5703125" style="2" customWidth="1"/>
    <col min="12555" max="12555" width="9.85546875" style="2" customWidth="1"/>
    <col min="12556" max="12799" width="11.42578125" style="2"/>
    <col min="12800" max="12800" width="2.5703125" style="2" customWidth="1"/>
    <col min="12801" max="12801" width="2" style="2" customWidth="1"/>
    <col min="12802" max="12802" width="45.85546875" style="2" customWidth="1"/>
    <col min="12803" max="12804" width="16.5703125" style="2" customWidth="1"/>
    <col min="12805" max="12805" width="17.85546875" style="2" customWidth="1"/>
    <col min="12806" max="12806" width="17.28515625" style="2" bestFit="1" customWidth="1"/>
    <col min="12807" max="12807" width="25.28515625" style="2" bestFit="1" customWidth="1"/>
    <col min="12808" max="12808" width="17.42578125" style="2" customWidth="1"/>
    <col min="12809" max="12809" width="17.140625" style="2" bestFit="1" customWidth="1"/>
    <col min="12810" max="12810" width="17.5703125" style="2" customWidth="1"/>
    <col min="12811" max="12811" width="9.85546875" style="2" customWidth="1"/>
    <col min="12812" max="13055" width="11.42578125" style="2"/>
    <col min="13056" max="13056" width="2.5703125" style="2" customWidth="1"/>
    <col min="13057" max="13057" width="2" style="2" customWidth="1"/>
    <col min="13058" max="13058" width="45.85546875" style="2" customWidth="1"/>
    <col min="13059" max="13060" width="16.5703125" style="2" customWidth="1"/>
    <col min="13061" max="13061" width="17.85546875" style="2" customWidth="1"/>
    <col min="13062" max="13062" width="17.28515625" style="2" bestFit="1" customWidth="1"/>
    <col min="13063" max="13063" width="25.28515625" style="2" bestFit="1" customWidth="1"/>
    <col min="13064" max="13064" width="17.42578125" style="2" customWidth="1"/>
    <col min="13065" max="13065" width="17.140625" style="2" bestFit="1" customWidth="1"/>
    <col min="13066" max="13066" width="17.5703125" style="2" customWidth="1"/>
    <col min="13067" max="13067" width="9.85546875" style="2" customWidth="1"/>
    <col min="13068" max="13311" width="11.42578125" style="2"/>
    <col min="13312" max="13312" width="2.5703125" style="2" customWidth="1"/>
    <col min="13313" max="13313" width="2" style="2" customWidth="1"/>
    <col min="13314" max="13314" width="45.85546875" style="2" customWidth="1"/>
    <col min="13315" max="13316" width="16.5703125" style="2" customWidth="1"/>
    <col min="13317" max="13317" width="17.85546875" style="2" customWidth="1"/>
    <col min="13318" max="13318" width="17.28515625" style="2" bestFit="1" customWidth="1"/>
    <col min="13319" max="13319" width="25.28515625" style="2" bestFit="1" customWidth="1"/>
    <col min="13320" max="13320" width="17.42578125" style="2" customWidth="1"/>
    <col min="13321" max="13321" width="17.140625" style="2" bestFit="1" customWidth="1"/>
    <col min="13322" max="13322" width="17.5703125" style="2" customWidth="1"/>
    <col min="13323" max="13323" width="9.85546875" style="2" customWidth="1"/>
    <col min="13324" max="13567" width="11.42578125" style="2"/>
    <col min="13568" max="13568" width="2.5703125" style="2" customWidth="1"/>
    <col min="13569" max="13569" width="2" style="2" customWidth="1"/>
    <col min="13570" max="13570" width="45.85546875" style="2" customWidth="1"/>
    <col min="13571" max="13572" width="16.5703125" style="2" customWidth="1"/>
    <col min="13573" max="13573" width="17.85546875" style="2" customWidth="1"/>
    <col min="13574" max="13574" width="17.28515625" style="2" bestFit="1" customWidth="1"/>
    <col min="13575" max="13575" width="25.28515625" style="2" bestFit="1" customWidth="1"/>
    <col min="13576" max="13576" width="17.42578125" style="2" customWidth="1"/>
    <col min="13577" max="13577" width="17.140625" style="2" bestFit="1" customWidth="1"/>
    <col min="13578" max="13578" width="17.5703125" style="2" customWidth="1"/>
    <col min="13579" max="13579" width="9.85546875" style="2" customWidth="1"/>
    <col min="13580" max="13823" width="11.42578125" style="2"/>
    <col min="13824" max="13824" width="2.5703125" style="2" customWidth="1"/>
    <col min="13825" max="13825" width="2" style="2" customWidth="1"/>
    <col min="13826" max="13826" width="45.85546875" style="2" customWidth="1"/>
    <col min="13827" max="13828" width="16.5703125" style="2" customWidth="1"/>
    <col min="13829" max="13829" width="17.85546875" style="2" customWidth="1"/>
    <col min="13830" max="13830" width="17.28515625" style="2" bestFit="1" customWidth="1"/>
    <col min="13831" max="13831" width="25.28515625" style="2" bestFit="1" customWidth="1"/>
    <col min="13832" max="13832" width="17.42578125" style="2" customWidth="1"/>
    <col min="13833" max="13833" width="17.140625" style="2" bestFit="1" customWidth="1"/>
    <col min="13834" max="13834" width="17.5703125" style="2" customWidth="1"/>
    <col min="13835" max="13835" width="9.85546875" style="2" customWidth="1"/>
    <col min="13836" max="14079" width="11.42578125" style="2"/>
    <col min="14080" max="14080" width="2.5703125" style="2" customWidth="1"/>
    <col min="14081" max="14081" width="2" style="2" customWidth="1"/>
    <col min="14082" max="14082" width="45.85546875" style="2" customWidth="1"/>
    <col min="14083" max="14084" width="16.5703125" style="2" customWidth="1"/>
    <col min="14085" max="14085" width="17.85546875" style="2" customWidth="1"/>
    <col min="14086" max="14086" width="17.28515625" style="2" bestFit="1" customWidth="1"/>
    <col min="14087" max="14087" width="25.28515625" style="2" bestFit="1" customWidth="1"/>
    <col min="14088" max="14088" width="17.42578125" style="2" customWidth="1"/>
    <col min="14089" max="14089" width="17.140625" style="2" bestFit="1" customWidth="1"/>
    <col min="14090" max="14090" width="17.5703125" style="2" customWidth="1"/>
    <col min="14091" max="14091" width="9.85546875" style="2" customWidth="1"/>
    <col min="14092" max="14335" width="11.42578125" style="2"/>
    <col min="14336" max="14336" width="2.5703125" style="2" customWidth="1"/>
    <col min="14337" max="14337" width="2" style="2" customWidth="1"/>
    <col min="14338" max="14338" width="45.85546875" style="2" customWidth="1"/>
    <col min="14339" max="14340" width="16.5703125" style="2" customWidth="1"/>
    <col min="14341" max="14341" width="17.85546875" style="2" customWidth="1"/>
    <col min="14342" max="14342" width="17.28515625" style="2" bestFit="1" customWidth="1"/>
    <col min="14343" max="14343" width="25.28515625" style="2" bestFit="1" customWidth="1"/>
    <col min="14344" max="14344" width="17.42578125" style="2" customWidth="1"/>
    <col min="14345" max="14345" width="17.140625" style="2" bestFit="1" customWidth="1"/>
    <col min="14346" max="14346" width="17.5703125" style="2" customWidth="1"/>
    <col min="14347" max="14347" width="9.85546875" style="2" customWidth="1"/>
    <col min="14348" max="14591" width="11.42578125" style="2"/>
    <col min="14592" max="14592" width="2.5703125" style="2" customWidth="1"/>
    <col min="14593" max="14593" width="2" style="2" customWidth="1"/>
    <col min="14594" max="14594" width="45.85546875" style="2" customWidth="1"/>
    <col min="14595" max="14596" width="16.5703125" style="2" customWidth="1"/>
    <col min="14597" max="14597" width="17.85546875" style="2" customWidth="1"/>
    <col min="14598" max="14598" width="17.28515625" style="2" bestFit="1" customWidth="1"/>
    <col min="14599" max="14599" width="25.28515625" style="2" bestFit="1" customWidth="1"/>
    <col min="14600" max="14600" width="17.42578125" style="2" customWidth="1"/>
    <col min="14601" max="14601" width="17.140625" style="2" bestFit="1" customWidth="1"/>
    <col min="14602" max="14602" width="17.5703125" style="2" customWidth="1"/>
    <col min="14603" max="14603" width="9.85546875" style="2" customWidth="1"/>
    <col min="14604" max="14847" width="11.42578125" style="2"/>
    <col min="14848" max="14848" width="2.5703125" style="2" customWidth="1"/>
    <col min="14849" max="14849" width="2" style="2" customWidth="1"/>
    <col min="14850" max="14850" width="45.85546875" style="2" customWidth="1"/>
    <col min="14851" max="14852" width="16.5703125" style="2" customWidth="1"/>
    <col min="14853" max="14853" width="17.85546875" style="2" customWidth="1"/>
    <col min="14854" max="14854" width="17.28515625" style="2" bestFit="1" customWidth="1"/>
    <col min="14855" max="14855" width="25.28515625" style="2" bestFit="1" customWidth="1"/>
    <col min="14856" max="14856" width="17.42578125" style="2" customWidth="1"/>
    <col min="14857" max="14857" width="17.140625" style="2" bestFit="1" customWidth="1"/>
    <col min="14858" max="14858" width="17.5703125" style="2" customWidth="1"/>
    <col min="14859" max="14859" width="9.85546875" style="2" customWidth="1"/>
    <col min="14860" max="15103" width="11.42578125" style="2"/>
    <col min="15104" max="15104" width="2.5703125" style="2" customWidth="1"/>
    <col min="15105" max="15105" width="2" style="2" customWidth="1"/>
    <col min="15106" max="15106" width="45.85546875" style="2" customWidth="1"/>
    <col min="15107" max="15108" width="16.5703125" style="2" customWidth="1"/>
    <col min="15109" max="15109" width="17.85546875" style="2" customWidth="1"/>
    <col min="15110" max="15110" width="17.28515625" style="2" bestFit="1" customWidth="1"/>
    <col min="15111" max="15111" width="25.28515625" style="2" bestFit="1" customWidth="1"/>
    <col min="15112" max="15112" width="17.42578125" style="2" customWidth="1"/>
    <col min="15113" max="15113" width="17.140625" style="2" bestFit="1" customWidth="1"/>
    <col min="15114" max="15114" width="17.5703125" style="2" customWidth="1"/>
    <col min="15115" max="15115" width="9.85546875" style="2" customWidth="1"/>
    <col min="15116" max="15359" width="11.42578125" style="2"/>
    <col min="15360" max="15360" width="2.5703125" style="2" customWidth="1"/>
    <col min="15361" max="15361" width="2" style="2" customWidth="1"/>
    <col min="15362" max="15362" width="45.85546875" style="2" customWidth="1"/>
    <col min="15363" max="15364" width="16.5703125" style="2" customWidth="1"/>
    <col min="15365" max="15365" width="17.85546875" style="2" customWidth="1"/>
    <col min="15366" max="15366" width="17.28515625" style="2" bestFit="1" customWidth="1"/>
    <col min="15367" max="15367" width="25.28515625" style="2" bestFit="1" customWidth="1"/>
    <col min="15368" max="15368" width="17.42578125" style="2" customWidth="1"/>
    <col min="15369" max="15369" width="17.140625" style="2" bestFit="1" customWidth="1"/>
    <col min="15370" max="15370" width="17.5703125" style="2" customWidth="1"/>
    <col min="15371" max="15371" width="9.85546875" style="2" customWidth="1"/>
    <col min="15372" max="15615" width="11.42578125" style="2"/>
    <col min="15616" max="15616" width="2.5703125" style="2" customWidth="1"/>
    <col min="15617" max="15617" width="2" style="2" customWidth="1"/>
    <col min="15618" max="15618" width="45.85546875" style="2" customWidth="1"/>
    <col min="15619" max="15620" width="16.5703125" style="2" customWidth="1"/>
    <col min="15621" max="15621" width="17.85546875" style="2" customWidth="1"/>
    <col min="15622" max="15622" width="17.28515625" style="2" bestFit="1" customWidth="1"/>
    <col min="15623" max="15623" width="25.28515625" style="2" bestFit="1" customWidth="1"/>
    <col min="15624" max="15624" width="17.42578125" style="2" customWidth="1"/>
    <col min="15625" max="15625" width="17.140625" style="2" bestFit="1" customWidth="1"/>
    <col min="15626" max="15626" width="17.5703125" style="2" customWidth="1"/>
    <col min="15627" max="15627" width="9.85546875" style="2" customWidth="1"/>
    <col min="15628" max="15871" width="11.42578125" style="2"/>
    <col min="15872" max="15872" width="2.5703125" style="2" customWidth="1"/>
    <col min="15873" max="15873" width="2" style="2" customWidth="1"/>
    <col min="15874" max="15874" width="45.85546875" style="2" customWidth="1"/>
    <col min="15875" max="15876" width="16.5703125" style="2" customWidth="1"/>
    <col min="15877" max="15877" width="17.85546875" style="2" customWidth="1"/>
    <col min="15878" max="15878" width="17.28515625" style="2" bestFit="1" customWidth="1"/>
    <col min="15879" max="15879" width="25.28515625" style="2" bestFit="1" customWidth="1"/>
    <col min="15880" max="15880" width="17.42578125" style="2" customWidth="1"/>
    <col min="15881" max="15881" width="17.140625" style="2" bestFit="1" customWidth="1"/>
    <col min="15882" max="15882" width="17.5703125" style="2" customWidth="1"/>
    <col min="15883" max="15883" width="9.85546875" style="2" customWidth="1"/>
    <col min="15884" max="16127" width="11.42578125" style="2"/>
    <col min="16128" max="16128" width="2.5703125" style="2" customWidth="1"/>
    <col min="16129" max="16129" width="2" style="2" customWidth="1"/>
    <col min="16130" max="16130" width="45.85546875" style="2" customWidth="1"/>
    <col min="16131" max="16132" width="16.5703125" style="2" customWidth="1"/>
    <col min="16133" max="16133" width="17.85546875" style="2" customWidth="1"/>
    <col min="16134" max="16134" width="17.28515625" style="2" bestFit="1" customWidth="1"/>
    <col min="16135" max="16135" width="25.28515625" style="2" bestFit="1" customWidth="1"/>
    <col min="16136" max="16136" width="17.42578125" style="2" customWidth="1"/>
    <col min="16137" max="16137" width="17.140625" style="2" bestFit="1" customWidth="1"/>
    <col min="16138" max="16138" width="17.5703125" style="2" customWidth="1"/>
    <col min="16139" max="16139" width="9.85546875" style="2" customWidth="1"/>
    <col min="16140" max="16384" width="11.42578125" style="2"/>
  </cols>
  <sheetData>
    <row r="1" spans="1:11" ht="16.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16.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16.5" customHeight="1" x14ac:dyDescent="0.2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s="1" customFormat="1" x14ac:dyDescent="0.2"/>
    <row r="5" spans="1:11" s="1" customFormat="1" x14ac:dyDescent="0.2">
      <c r="B5" s="3" t="s">
        <v>2</v>
      </c>
      <c r="C5" s="4" t="s">
        <v>3</v>
      </c>
      <c r="D5" s="5"/>
      <c r="E5" s="6"/>
      <c r="F5" s="6"/>
      <c r="G5" s="5"/>
      <c r="H5" s="5"/>
      <c r="I5" s="7"/>
    </row>
    <row r="6" spans="1:11" s="1" customFormat="1" x14ac:dyDescent="0.2"/>
    <row r="7" spans="1:11" ht="12.75" customHeight="1" x14ac:dyDescent="0.2">
      <c r="A7" s="33" t="s">
        <v>4</v>
      </c>
      <c r="B7" s="33"/>
      <c r="C7" s="34" t="s">
        <v>5</v>
      </c>
      <c r="D7" s="34"/>
      <c r="E7" s="34"/>
      <c r="F7" s="34"/>
      <c r="G7" s="34"/>
      <c r="H7" s="34"/>
      <c r="I7" s="34"/>
      <c r="J7" s="34" t="s">
        <v>6</v>
      </c>
    </row>
    <row r="8" spans="1:11" ht="25.5" x14ac:dyDescent="0.2">
      <c r="A8" s="33"/>
      <c r="B8" s="33"/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34"/>
    </row>
    <row r="9" spans="1:11" x14ac:dyDescent="0.2">
      <c r="A9" s="33"/>
      <c r="B9" s="33"/>
      <c r="C9" s="8">
        <v>1</v>
      </c>
      <c r="D9" s="8">
        <v>2</v>
      </c>
      <c r="E9" s="8" t="s">
        <v>14</v>
      </c>
      <c r="F9" s="8">
        <v>4</v>
      </c>
      <c r="G9" s="8">
        <v>5</v>
      </c>
      <c r="H9" s="8">
        <v>6</v>
      </c>
      <c r="I9" s="8">
        <v>7</v>
      </c>
      <c r="J9" s="8" t="s">
        <v>15</v>
      </c>
    </row>
    <row r="10" spans="1:11" x14ac:dyDescent="0.2">
      <c r="A10" s="9"/>
      <c r="B10" s="10"/>
      <c r="C10" s="11"/>
      <c r="D10" s="11"/>
      <c r="E10" s="11"/>
      <c r="F10" s="11"/>
      <c r="G10" s="11"/>
      <c r="H10" s="11"/>
      <c r="I10" s="11"/>
      <c r="J10" s="11"/>
    </row>
    <row r="11" spans="1:11" x14ac:dyDescent="0.2">
      <c r="A11" s="12"/>
      <c r="B11" s="13" t="s">
        <v>16</v>
      </c>
      <c r="C11" s="14">
        <v>54688888.68</v>
      </c>
      <c r="D11" s="14">
        <v>3278899.63</v>
      </c>
      <c r="E11" s="14">
        <f>+C11+D11</f>
        <v>57967788.310000002</v>
      </c>
      <c r="F11" s="14">
        <v>35193224.719999999</v>
      </c>
      <c r="G11" s="14">
        <v>34616339.299999997</v>
      </c>
      <c r="H11" s="14">
        <v>34616339.299999997</v>
      </c>
      <c r="I11" s="14">
        <v>45834807.549999997</v>
      </c>
      <c r="J11" s="15">
        <f>+E11-G11</f>
        <v>23351449.010000005</v>
      </c>
      <c r="K11" s="16"/>
    </row>
    <row r="12" spans="1:11" ht="15" x14ac:dyDescent="0.25">
      <c r="A12" s="12"/>
      <c r="B12" s="17"/>
      <c r="C12" s="15"/>
      <c r="D12" s="18"/>
      <c r="E12" s="15"/>
      <c r="F12" s="15"/>
      <c r="G12" s="15"/>
      <c r="H12" s="15"/>
      <c r="I12" s="15"/>
      <c r="J12" s="15"/>
    </row>
    <row r="13" spans="1:11" x14ac:dyDescent="0.2">
      <c r="A13" s="19"/>
      <c r="B13" s="13" t="s">
        <v>17</v>
      </c>
      <c r="C13" s="14">
        <v>40677989.32</v>
      </c>
      <c r="D13" s="14">
        <v>-6628879.0599999996</v>
      </c>
      <c r="E13" s="14">
        <f>+C13+D13</f>
        <v>34049110.259999998</v>
      </c>
      <c r="F13" s="14">
        <v>8057836.7800000003</v>
      </c>
      <c r="G13" s="14">
        <v>8057836.7800000003</v>
      </c>
      <c r="H13" s="14">
        <v>8057836.7800000003</v>
      </c>
      <c r="I13" s="14">
        <v>8057836.7800000003</v>
      </c>
      <c r="J13" s="15">
        <f>+E13-G13</f>
        <v>25991273.479999997</v>
      </c>
    </row>
    <row r="14" spans="1:11" x14ac:dyDescent="0.2">
      <c r="A14" s="12"/>
      <c r="B14" s="17"/>
      <c r="C14" s="14"/>
      <c r="D14" s="14"/>
      <c r="E14" s="14"/>
      <c r="F14" s="14"/>
      <c r="G14" s="14"/>
      <c r="H14" s="14"/>
      <c r="I14" s="14"/>
      <c r="J14" s="15"/>
    </row>
    <row r="15" spans="1:11" ht="25.5" x14ac:dyDescent="0.2">
      <c r="A15" s="19"/>
      <c r="B15" s="13" t="s">
        <v>18</v>
      </c>
      <c r="C15" s="15"/>
      <c r="D15" s="15"/>
      <c r="E15" s="15">
        <f>+C15+D15</f>
        <v>0</v>
      </c>
      <c r="F15" s="20"/>
      <c r="G15" s="15"/>
      <c r="H15" s="21"/>
      <c r="I15" s="15"/>
      <c r="J15" s="15">
        <f>+E15-G15</f>
        <v>0</v>
      </c>
    </row>
    <row r="16" spans="1:11" x14ac:dyDescent="0.2">
      <c r="A16" s="22"/>
      <c r="B16" s="23"/>
      <c r="C16" s="24"/>
      <c r="D16" s="24"/>
      <c r="E16" s="24"/>
      <c r="F16" s="24"/>
      <c r="G16" s="24"/>
      <c r="H16" s="24"/>
      <c r="I16" s="24"/>
      <c r="J16" s="24"/>
    </row>
    <row r="17" spans="1:11" s="27" customFormat="1" x14ac:dyDescent="0.2">
      <c r="A17" s="22"/>
      <c r="B17" s="23" t="s">
        <v>19</v>
      </c>
      <c r="C17" s="26">
        <f t="shared" ref="C17:J17" si="0">+C11+C13+C15</f>
        <v>95366878</v>
      </c>
      <c r="D17" s="26">
        <f t="shared" si="0"/>
        <v>-3349979.4299999997</v>
      </c>
      <c r="E17" s="26">
        <f t="shared" si="0"/>
        <v>92016898.569999993</v>
      </c>
      <c r="F17" s="26">
        <f t="shared" si="0"/>
        <v>43251061.5</v>
      </c>
      <c r="G17" s="26">
        <f t="shared" si="0"/>
        <v>42674176.079999998</v>
      </c>
      <c r="H17" s="26">
        <f t="shared" si="0"/>
        <v>42674176.079999998</v>
      </c>
      <c r="I17" s="26">
        <f t="shared" si="0"/>
        <v>53892644.329999998</v>
      </c>
      <c r="J17" s="26">
        <f t="shared" si="0"/>
        <v>49342722.490000002</v>
      </c>
      <c r="K17" s="25"/>
    </row>
    <row r="18" spans="1:11" s="1" customFormat="1" x14ac:dyDescent="0.2"/>
    <row r="19" spans="1:11" x14ac:dyDescent="0.2">
      <c r="B19" s="1" t="s">
        <v>20</v>
      </c>
    </row>
    <row r="20" spans="1:11" x14ac:dyDescent="0.2">
      <c r="C20" s="28"/>
      <c r="D20" s="28"/>
      <c r="E20" s="28"/>
      <c r="F20" s="28"/>
      <c r="G20" s="28"/>
      <c r="H20" s="28"/>
      <c r="I20" s="29"/>
      <c r="J20" s="28"/>
    </row>
    <row r="21" spans="1:11" x14ac:dyDescent="0.2">
      <c r="B21" s="30"/>
    </row>
    <row r="22" spans="1:11" ht="12.75" customHeight="1" x14ac:dyDescent="0.2">
      <c r="B22" s="35"/>
      <c r="C22" s="35"/>
      <c r="E22" s="36"/>
      <c r="F22" s="36"/>
      <c r="G22" s="36"/>
      <c r="H22" s="36"/>
      <c r="I22" s="36"/>
      <c r="J22" s="36"/>
    </row>
    <row r="23" spans="1:11" ht="12.75" customHeight="1" x14ac:dyDescent="0.2">
      <c r="B23" s="37" t="s">
        <v>21</v>
      </c>
      <c r="C23" s="37"/>
      <c r="E23" s="38"/>
      <c r="F23" s="38"/>
      <c r="G23" s="38" t="s">
        <v>22</v>
      </c>
      <c r="H23" s="38"/>
      <c r="I23" s="38"/>
      <c r="J23" s="38"/>
    </row>
  </sheetData>
  <sheetProtection selectLockedCells="1" selectUnlockedCells="1"/>
  <mergeCells count="14">
    <mergeCell ref="B22:C22"/>
    <mergeCell ref="E22:F22"/>
    <mergeCell ref="G22:H22"/>
    <mergeCell ref="I22:J22"/>
    <mergeCell ref="B23:C23"/>
    <mergeCell ref="E23:F23"/>
    <mergeCell ref="G23:H23"/>
    <mergeCell ref="I23:J23"/>
    <mergeCell ref="A1:J1"/>
    <mergeCell ref="A2:J2"/>
    <mergeCell ref="A3:J3"/>
    <mergeCell ref="A7:B9"/>
    <mergeCell ref="C7:I7"/>
    <mergeCell ref="J7:J8"/>
  </mergeCells>
  <printOptions horizontalCentered="1"/>
  <pageMargins left="0.31496062992125984" right="0.31496062992125984" top="0.39370078740157483" bottom="0.74803149606299213" header="0.51181102362204722" footer="0.51181102362204722"/>
  <pageSetup scale="78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O50"/>
  <sheetViews>
    <sheetView showGridLines="0" workbookViewId="0">
      <selection activeCell="B1" sqref="B1:K50"/>
    </sheetView>
  </sheetViews>
  <sheetFormatPr baseColWidth="10" defaultRowHeight="12.75" x14ac:dyDescent="0.2"/>
  <cols>
    <col min="1" max="1" width="2.42578125" style="1" customWidth="1"/>
    <col min="2" max="2" width="4.5703125" style="2" customWidth="1"/>
    <col min="3" max="3" width="57.28515625" style="2" customWidth="1"/>
    <col min="4" max="4" width="15" style="2" customWidth="1"/>
    <col min="5" max="5" width="14.7109375" style="2" customWidth="1"/>
    <col min="6" max="6" width="15.5703125" style="2" customWidth="1"/>
    <col min="7" max="7" width="14.7109375" style="2" customWidth="1"/>
    <col min="8" max="8" width="15.85546875" style="2" customWidth="1"/>
    <col min="9" max="9" width="14.7109375" style="2" customWidth="1"/>
    <col min="10" max="10" width="15.28515625" style="2" customWidth="1"/>
    <col min="11" max="11" width="14.42578125" style="2" customWidth="1"/>
    <col min="12" max="12" width="3.7109375" style="1" customWidth="1"/>
    <col min="13" max="16384" width="11.42578125" style="2"/>
  </cols>
  <sheetData>
    <row r="1" spans="1:15" ht="14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</row>
    <row r="2" spans="1:15" ht="14.25" customHeight="1" x14ac:dyDescent="0.2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</row>
    <row r="3" spans="1:15" ht="14.25" customHeight="1" x14ac:dyDescent="0.2">
      <c r="B3" s="32" t="s">
        <v>25</v>
      </c>
      <c r="C3" s="32"/>
      <c r="D3" s="32"/>
      <c r="E3" s="32"/>
      <c r="F3" s="32"/>
      <c r="G3" s="32"/>
      <c r="H3" s="32"/>
      <c r="I3" s="32"/>
      <c r="J3" s="32"/>
      <c r="K3" s="32"/>
    </row>
    <row r="4" spans="1:15" s="1" customFormat="1" ht="6.75" customHeight="1" x14ac:dyDescent="0.2"/>
    <row r="5" spans="1:15" s="1" customFormat="1" ht="18" customHeight="1" x14ac:dyDescent="0.2">
      <c r="C5" s="3" t="s">
        <v>2</v>
      </c>
      <c r="D5" s="39" t="s">
        <v>3</v>
      </c>
      <c r="E5" s="6"/>
      <c r="F5" s="5"/>
      <c r="G5" s="5"/>
      <c r="H5" s="7"/>
      <c r="I5" s="7"/>
      <c r="J5" s="7"/>
    </row>
    <row r="6" spans="1:15" s="1" customFormat="1" ht="6.75" customHeight="1" x14ac:dyDescent="0.2"/>
    <row r="7" spans="1:15" ht="12.75" customHeight="1" x14ac:dyDescent="0.2">
      <c r="B7" s="33" t="s">
        <v>4</v>
      </c>
      <c r="C7" s="33"/>
      <c r="D7" s="34" t="s">
        <v>26</v>
      </c>
      <c r="E7" s="34"/>
      <c r="F7" s="34"/>
      <c r="G7" s="34"/>
      <c r="H7" s="34"/>
      <c r="I7" s="34"/>
      <c r="J7" s="34"/>
      <c r="K7" s="34" t="s">
        <v>6</v>
      </c>
    </row>
    <row r="8" spans="1:15" ht="25.5" x14ac:dyDescent="0.2">
      <c r="B8" s="33"/>
      <c r="C8" s="33"/>
      <c r="D8" s="31" t="s">
        <v>7</v>
      </c>
      <c r="E8" s="31" t="s">
        <v>8</v>
      </c>
      <c r="F8" s="31" t="s">
        <v>9</v>
      </c>
      <c r="G8" s="31" t="s">
        <v>10</v>
      </c>
      <c r="H8" s="31" t="s">
        <v>11</v>
      </c>
      <c r="I8" s="31" t="s">
        <v>12</v>
      </c>
      <c r="J8" s="31" t="s">
        <v>13</v>
      </c>
      <c r="K8" s="34"/>
    </row>
    <row r="9" spans="1:15" ht="11.25" customHeight="1" x14ac:dyDescent="0.2">
      <c r="B9" s="33"/>
      <c r="C9" s="33"/>
      <c r="D9" s="31">
        <v>1</v>
      </c>
      <c r="E9" s="31">
        <v>2</v>
      </c>
      <c r="F9" s="31" t="s">
        <v>14</v>
      </c>
      <c r="G9" s="31">
        <v>4</v>
      </c>
      <c r="H9" s="31">
        <v>5</v>
      </c>
      <c r="I9" s="31">
        <v>6</v>
      </c>
      <c r="J9" s="31">
        <v>7</v>
      </c>
      <c r="K9" s="31" t="s">
        <v>15</v>
      </c>
    </row>
    <row r="10" spans="1:15" ht="12.75" customHeight="1" x14ac:dyDescent="0.2">
      <c r="B10" s="40" t="s">
        <v>27</v>
      </c>
      <c r="C10" s="40"/>
      <c r="D10" s="41">
        <f>SUM(D11:D16)</f>
        <v>40269641.420000002</v>
      </c>
      <c r="E10" s="42">
        <f>SUM(E11:E16)</f>
        <v>2799728.95</v>
      </c>
      <c r="F10" s="43">
        <f t="shared" ref="F10:F24" si="0">+D10+E10</f>
        <v>43069370.370000005</v>
      </c>
      <c r="G10" s="41">
        <f>SUM(G11:G16)</f>
        <v>24861663.309999999</v>
      </c>
      <c r="H10" s="41">
        <f>SUM(H11:H16)</f>
        <v>24305464.460000001</v>
      </c>
      <c r="I10" s="41">
        <f>SUM(I11:I16)</f>
        <v>24305464.460000001</v>
      </c>
      <c r="J10" s="42">
        <f>SUM(J11:J16)</f>
        <v>24305464.460000001</v>
      </c>
      <c r="K10" s="44">
        <f>+F10-H10</f>
        <v>18763905.910000004</v>
      </c>
    </row>
    <row r="11" spans="1:15" ht="15" x14ac:dyDescent="0.25">
      <c r="A11" s="45"/>
      <c r="B11" s="46"/>
      <c r="C11" s="47" t="s">
        <v>28</v>
      </c>
      <c r="D11" s="48">
        <v>10307367</v>
      </c>
      <c r="E11" s="49">
        <v>162927.51</v>
      </c>
      <c r="F11" s="50">
        <f t="shared" si="0"/>
        <v>10470294.51</v>
      </c>
      <c r="G11" s="48">
        <v>7415308.1200000001</v>
      </c>
      <c r="H11" s="48">
        <v>7229210.8700000001</v>
      </c>
      <c r="I11" s="48">
        <v>7229210.8700000001</v>
      </c>
      <c r="J11" s="49">
        <v>7229210.8700000001</v>
      </c>
      <c r="K11" s="51">
        <f t="shared" ref="K11:K16" si="1">F11-H11</f>
        <v>3241083.6399999997</v>
      </c>
      <c r="L11" s="52"/>
      <c r="M11" s="52"/>
      <c r="N11" s="52"/>
      <c r="O11" s="52"/>
    </row>
    <row r="12" spans="1:15" ht="15" x14ac:dyDescent="0.25">
      <c r="A12" s="45"/>
      <c r="B12" s="53"/>
      <c r="C12" s="47" t="s">
        <v>29</v>
      </c>
      <c r="D12" s="48">
        <v>5098813.42</v>
      </c>
      <c r="E12" s="49">
        <v>-37463.760000000002</v>
      </c>
      <c r="F12" s="50">
        <f t="shared" si="0"/>
        <v>5061349.66</v>
      </c>
      <c r="G12" s="48">
        <v>702091.84</v>
      </c>
      <c r="H12" s="48">
        <v>702091.82</v>
      </c>
      <c r="I12" s="48">
        <v>702091.82</v>
      </c>
      <c r="J12" s="49">
        <v>702091.82</v>
      </c>
      <c r="K12" s="51">
        <f t="shared" si="1"/>
        <v>4359257.84</v>
      </c>
      <c r="L12" s="52"/>
      <c r="M12" s="52"/>
      <c r="N12" s="52"/>
      <c r="O12" s="52"/>
    </row>
    <row r="13" spans="1:15" ht="15" x14ac:dyDescent="0.25">
      <c r="A13" s="45"/>
      <c r="B13" s="53"/>
      <c r="C13" s="47" t="s">
        <v>30</v>
      </c>
      <c r="D13" s="48">
        <v>11909704</v>
      </c>
      <c r="E13" s="49">
        <v>897510.86</v>
      </c>
      <c r="F13" s="50">
        <f t="shared" si="0"/>
        <v>12807214.859999999</v>
      </c>
      <c r="G13" s="48">
        <v>6125990.5199999996</v>
      </c>
      <c r="H13" s="48">
        <v>5988727.5700000003</v>
      </c>
      <c r="I13" s="48">
        <v>5988727.5700000003</v>
      </c>
      <c r="J13" s="49">
        <v>5988727.5700000003</v>
      </c>
      <c r="K13" s="51">
        <f t="shared" si="1"/>
        <v>6818487.2899999991</v>
      </c>
      <c r="L13" s="52"/>
      <c r="M13" s="52"/>
      <c r="N13" s="52"/>
      <c r="O13" s="52"/>
    </row>
    <row r="14" spans="1:15" ht="15" x14ac:dyDescent="0.25">
      <c r="A14" s="45"/>
      <c r="B14" s="53"/>
      <c r="C14" s="47" t="s">
        <v>31</v>
      </c>
      <c r="D14" s="48">
        <v>3218688</v>
      </c>
      <c r="E14" s="49">
        <v>109556.71</v>
      </c>
      <c r="F14" s="50">
        <f t="shared" si="0"/>
        <v>3328244.71</v>
      </c>
      <c r="G14" s="48">
        <v>2248379.87</v>
      </c>
      <c r="H14" s="48">
        <v>2194866.31</v>
      </c>
      <c r="I14" s="48">
        <v>2194866.31</v>
      </c>
      <c r="J14" s="49">
        <v>2194866.31</v>
      </c>
      <c r="K14" s="51">
        <f t="shared" si="1"/>
        <v>1133378.3999999999</v>
      </c>
      <c r="L14" s="52"/>
      <c r="M14" s="52"/>
      <c r="N14" s="52"/>
      <c r="O14" s="52"/>
    </row>
    <row r="15" spans="1:15" ht="15" x14ac:dyDescent="0.25">
      <c r="A15" s="45"/>
      <c r="B15" s="53"/>
      <c r="C15" s="47" t="s">
        <v>32</v>
      </c>
      <c r="D15" s="48">
        <v>9600304</v>
      </c>
      <c r="E15" s="49">
        <v>1658113.71</v>
      </c>
      <c r="F15" s="50">
        <f t="shared" si="0"/>
        <v>11258417.710000001</v>
      </c>
      <c r="G15" s="48">
        <v>8317712.8799999999</v>
      </c>
      <c r="H15" s="48">
        <v>8138387.8099999996</v>
      </c>
      <c r="I15" s="48">
        <v>8138387.8099999996</v>
      </c>
      <c r="J15" s="49">
        <v>8138387.8099999996</v>
      </c>
      <c r="K15" s="51">
        <f t="shared" si="1"/>
        <v>3120029.9000000013</v>
      </c>
      <c r="L15" s="52"/>
      <c r="M15" s="52"/>
      <c r="N15" s="52"/>
      <c r="O15" s="52"/>
    </row>
    <row r="16" spans="1:15" ht="15" x14ac:dyDescent="0.25">
      <c r="A16" s="45"/>
      <c r="B16" s="53"/>
      <c r="C16" s="47" t="s">
        <v>33</v>
      </c>
      <c r="D16" s="48">
        <v>134765</v>
      </c>
      <c r="E16" s="49">
        <v>9083.92</v>
      </c>
      <c r="F16" s="50">
        <f t="shared" si="0"/>
        <v>143848.92000000001</v>
      </c>
      <c r="G16" s="48">
        <v>52180.08</v>
      </c>
      <c r="H16" s="48">
        <v>52180.08</v>
      </c>
      <c r="I16" s="48">
        <v>52180.08</v>
      </c>
      <c r="J16" s="49">
        <v>52180.08</v>
      </c>
      <c r="K16" s="51">
        <f t="shared" si="1"/>
        <v>91668.840000000011</v>
      </c>
      <c r="L16" s="52"/>
      <c r="M16" s="52"/>
      <c r="N16" s="52"/>
      <c r="O16" s="52"/>
    </row>
    <row r="17" spans="1:15" ht="12.75" customHeight="1" x14ac:dyDescent="0.2">
      <c r="B17" s="40" t="s">
        <v>34</v>
      </c>
      <c r="C17" s="40"/>
      <c r="D17" s="54">
        <f>SUM(D18:D24)</f>
        <v>2405222.16</v>
      </c>
      <c r="E17" s="55">
        <f>SUM(E18:E24)</f>
        <v>151708.90000000002</v>
      </c>
      <c r="F17" s="56">
        <f t="shared" si="0"/>
        <v>2556931.06</v>
      </c>
      <c r="G17" s="54">
        <f>SUM(G18:G24)</f>
        <v>1675717.4599999997</v>
      </c>
      <c r="H17" s="54">
        <f>SUM(H18:H24)</f>
        <v>1675717.4599999997</v>
      </c>
      <c r="I17" s="54">
        <f>SUM(I18:I24)</f>
        <v>1675717.4599999997</v>
      </c>
      <c r="J17" s="55">
        <f>SUM(J18:J24)</f>
        <v>3262006.1</v>
      </c>
      <c r="K17" s="44">
        <f>+F17-H17</f>
        <v>881213.60000000033</v>
      </c>
    </row>
    <row r="18" spans="1:15" ht="15" x14ac:dyDescent="0.25">
      <c r="A18" s="45"/>
      <c r="B18" s="53"/>
      <c r="C18" s="47" t="s">
        <v>35</v>
      </c>
      <c r="D18" s="48">
        <v>561000</v>
      </c>
      <c r="E18" s="49">
        <v>725.28</v>
      </c>
      <c r="F18" s="50">
        <f t="shared" si="0"/>
        <v>561725.28</v>
      </c>
      <c r="G18" s="48">
        <v>415193.04</v>
      </c>
      <c r="H18" s="48">
        <v>415193.04</v>
      </c>
      <c r="I18" s="48">
        <v>415193.04</v>
      </c>
      <c r="J18" s="49">
        <v>415193.04</v>
      </c>
      <c r="K18" s="51">
        <f t="shared" ref="K18:K24" si="2">F18-H18</f>
        <v>146532.24000000005</v>
      </c>
      <c r="L18" s="52"/>
      <c r="M18" s="45"/>
      <c r="N18" s="45"/>
      <c r="O18" s="45"/>
    </row>
    <row r="19" spans="1:15" ht="15" x14ac:dyDescent="0.25">
      <c r="A19" s="45"/>
      <c r="B19" s="53"/>
      <c r="C19" s="47" t="s">
        <v>36</v>
      </c>
      <c r="D19" s="48">
        <v>180000</v>
      </c>
      <c r="E19" s="49">
        <v>-81.84</v>
      </c>
      <c r="F19" s="50">
        <f t="shared" si="0"/>
        <v>179918.16</v>
      </c>
      <c r="G19" s="48">
        <v>138103.62</v>
      </c>
      <c r="H19" s="48">
        <v>138103.62</v>
      </c>
      <c r="I19" s="48">
        <v>138103.62</v>
      </c>
      <c r="J19" s="49">
        <v>1253352.26</v>
      </c>
      <c r="K19" s="51">
        <f t="shared" si="2"/>
        <v>41814.540000000008</v>
      </c>
      <c r="L19" s="52"/>
      <c r="M19" s="45"/>
      <c r="N19" s="45"/>
      <c r="O19" s="45"/>
    </row>
    <row r="20" spans="1:15" ht="15" x14ac:dyDescent="0.25">
      <c r="A20" s="45"/>
      <c r="B20" s="53"/>
      <c r="C20" s="47" t="s">
        <v>37</v>
      </c>
      <c r="D20" s="48">
        <v>368000</v>
      </c>
      <c r="E20" s="49">
        <v>100169.11</v>
      </c>
      <c r="F20" s="50">
        <f t="shared" si="0"/>
        <v>468169.11</v>
      </c>
      <c r="G20" s="48">
        <v>295081.15999999997</v>
      </c>
      <c r="H20" s="48">
        <v>295081.15999999997</v>
      </c>
      <c r="I20" s="48">
        <v>295081.15999999997</v>
      </c>
      <c r="J20" s="49">
        <v>295081.15999999997</v>
      </c>
      <c r="K20" s="51">
        <f t="shared" si="2"/>
        <v>173087.95</v>
      </c>
      <c r="L20" s="52"/>
      <c r="M20" s="45"/>
      <c r="N20" s="45"/>
      <c r="O20" s="45"/>
    </row>
    <row r="21" spans="1:15" ht="15" x14ac:dyDescent="0.25">
      <c r="A21" s="45"/>
      <c r="B21" s="53"/>
      <c r="C21" s="47" t="s">
        <v>38</v>
      </c>
      <c r="D21" s="48">
        <v>4000</v>
      </c>
      <c r="E21" s="49">
        <v>81.84</v>
      </c>
      <c r="F21" s="50">
        <f t="shared" si="0"/>
        <v>4081.84</v>
      </c>
      <c r="G21" s="48">
        <v>3631.84</v>
      </c>
      <c r="H21" s="48">
        <v>3631.84</v>
      </c>
      <c r="I21" s="48">
        <v>3631.84</v>
      </c>
      <c r="J21" s="49">
        <v>3631.84</v>
      </c>
      <c r="K21" s="51">
        <f t="shared" si="2"/>
        <v>450</v>
      </c>
      <c r="L21" s="52"/>
      <c r="M21" s="45"/>
      <c r="N21" s="45"/>
      <c r="O21" s="45"/>
    </row>
    <row r="22" spans="1:15" ht="15" x14ac:dyDescent="0.25">
      <c r="A22" s="45"/>
      <c r="B22" s="53"/>
      <c r="C22" s="47" t="s">
        <v>39</v>
      </c>
      <c r="D22" s="48">
        <v>926222.16</v>
      </c>
      <c r="E22" s="49">
        <v>0</v>
      </c>
      <c r="F22" s="50">
        <f t="shared" si="0"/>
        <v>926222.16</v>
      </c>
      <c r="G22" s="48">
        <v>572371.99</v>
      </c>
      <c r="H22" s="48">
        <v>572371.99</v>
      </c>
      <c r="I22" s="48">
        <v>572371.99</v>
      </c>
      <c r="J22" s="49">
        <v>1043411.99</v>
      </c>
      <c r="K22" s="51">
        <f t="shared" si="2"/>
        <v>353850.17000000004</v>
      </c>
      <c r="L22" s="52"/>
      <c r="M22" s="45"/>
      <c r="N22" s="45"/>
      <c r="O22" s="45"/>
    </row>
    <row r="23" spans="1:15" ht="15" x14ac:dyDescent="0.25">
      <c r="A23" s="45"/>
      <c r="B23" s="53"/>
      <c r="C23" s="47" t="s">
        <v>40</v>
      </c>
      <c r="D23" s="48">
        <v>276000</v>
      </c>
      <c r="E23" s="49">
        <v>17054.400000000001</v>
      </c>
      <c r="F23" s="50">
        <f t="shared" si="0"/>
        <v>293054.40000000002</v>
      </c>
      <c r="G23" s="48">
        <v>136377.60999999999</v>
      </c>
      <c r="H23" s="48">
        <v>136377.60999999999</v>
      </c>
      <c r="I23" s="48">
        <v>136377.60999999999</v>
      </c>
      <c r="J23" s="49">
        <v>136377.60999999999</v>
      </c>
      <c r="K23" s="51">
        <f t="shared" si="2"/>
        <v>156676.79000000004</v>
      </c>
      <c r="L23" s="52"/>
      <c r="M23" s="45"/>
      <c r="N23" s="45"/>
      <c r="O23" s="45"/>
    </row>
    <row r="24" spans="1:15" ht="15" x14ac:dyDescent="0.25">
      <c r="A24" s="45"/>
      <c r="B24" s="53"/>
      <c r="C24" s="47" t="s">
        <v>41</v>
      </c>
      <c r="D24" s="48">
        <v>90000</v>
      </c>
      <c r="E24" s="49">
        <v>33760.11</v>
      </c>
      <c r="F24" s="50">
        <f t="shared" si="0"/>
        <v>123760.11</v>
      </c>
      <c r="G24" s="48">
        <v>114958.2</v>
      </c>
      <c r="H24" s="48">
        <v>114958.2</v>
      </c>
      <c r="I24" s="48">
        <v>114958.2</v>
      </c>
      <c r="J24" s="49">
        <v>114958.2</v>
      </c>
      <c r="K24" s="51">
        <f t="shared" si="2"/>
        <v>8801.9100000000035</v>
      </c>
      <c r="L24" s="52"/>
      <c r="M24" s="45"/>
      <c r="N24" s="45"/>
      <c r="O24" s="45"/>
    </row>
    <row r="25" spans="1:15" ht="12.75" customHeight="1" x14ac:dyDescent="0.2">
      <c r="B25" s="40" t="s">
        <v>42</v>
      </c>
      <c r="C25" s="40"/>
      <c r="D25" s="54">
        <f t="shared" ref="D25:J25" si="3">SUM(D26:D34)</f>
        <v>11898057.1</v>
      </c>
      <c r="E25" s="55">
        <f t="shared" si="3"/>
        <v>327461.78000000003</v>
      </c>
      <c r="F25" s="56">
        <f t="shared" si="3"/>
        <v>12225518.880000003</v>
      </c>
      <c r="G25" s="54">
        <f t="shared" si="3"/>
        <v>8601848.8900000006</v>
      </c>
      <c r="H25" s="54">
        <f t="shared" si="3"/>
        <v>8581162.3200000022</v>
      </c>
      <c r="I25" s="54">
        <f t="shared" si="3"/>
        <v>8581162.3200000022</v>
      </c>
      <c r="J25" s="55">
        <f t="shared" si="3"/>
        <v>18213341.93</v>
      </c>
      <c r="K25" s="44">
        <f>+F25-H25</f>
        <v>3644356.5600000005</v>
      </c>
    </row>
    <row r="26" spans="1:15" ht="15" x14ac:dyDescent="0.25">
      <c r="A26" s="45"/>
      <c r="B26" s="53"/>
      <c r="C26" s="47" t="s">
        <v>43</v>
      </c>
      <c r="D26" s="48">
        <v>5456827</v>
      </c>
      <c r="E26" s="49">
        <v>0</v>
      </c>
      <c r="F26" s="50">
        <f t="shared" ref="F26:F34" si="4">+D26+E26</f>
        <v>5456827</v>
      </c>
      <c r="G26" s="48">
        <v>3871985.36</v>
      </c>
      <c r="H26" s="48">
        <v>3871985.36</v>
      </c>
      <c r="I26" s="48">
        <v>3871985.36</v>
      </c>
      <c r="J26" s="49">
        <v>3871985.36</v>
      </c>
      <c r="K26" s="51">
        <f t="shared" ref="K26:K34" si="5">F26-H26</f>
        <v>1584841.6400000001</v>
      </c>
      <c r="L26" s="52"/>
      <c r="M26" s="45"/>
      <c r="N26" s="45"/>
      <c r="O26" s="45"/>
    </row>
    <row r="27" spans="1:15" ht="15" x14ac:dyDescent="0.25">
      <c r="A27" s="45"/>
      <c r="B27" s="53"/>
      <c r="C27" s="47" t="s">
        <v>44</v>
      </c>
      <c r="D27" s="48">
        <v>1523000</v>
      </c>
      <c r="E27" s="49">
        <v>55862.46</v>
      </c>
      <c r="F27" s="50">
        <f t="shared" si="4"/>
        <v>1578862.46</v>
      </c>
      <c r="G27" s="48">
        <v>1546489.87</v>
      </c>
      <c r="H27" s="48">
        <v>1546489.87</v>
      </c>
      <c r="I27" s="48">
        <v>1546489.87</v>
      </c>
      <c r="J27" s="49">
        <v>1546489.87</v>
      </c>
      <c r="K27" s="51">
        <f t="shared" si="5"/>
        <v>32372.589999999851</v>
      </c>
      <c r="L27" s="52"/>
      <c r="M27" s="45"/>
      <c r="N27" s="45"/>
      <c r="O27" s="45"/>
    </row>
    <row r="28" spans="1:15" ht="15" x14ac:dyDescent="0.25">
      <c r="A28" s="45"/>
      <c r="B28" s="53"/>
      <c r="C28" s="47" t="s">
        <v>45</v>
      </c>
      <c r="D28" s="48">
        <v>1376103</v>
      </c>
      <c r="E28" s="49">
        <v>155000</v>
      </c>
      <c r="F28" s="50">
        <f t="shared" si="4"/>
        <v>1531103</v>
      </c>
      <c r="G28" s="48">
        <v>883837.32</v>
      </c>
      <c r="H28" s="48">
        <v>883837.32</v>
      </c>
      <c r="I28" s="48">
        <v>883837.32</v>
      </c>
      <c r="J28" s="49">
        <v>883837.32</v>
      </c>
      <c r="K28" s="51">
        <f t="shared" si="5"/>
        <v>647265.68000000005</v>
      </c>
      <c r="L28" s="52"/>
      <c r="M28" s="45"/>
      <c r="N28" s="45"/>
      <c r="O28" s="45"/>
    </row>
    <row r="29" spans="1:15" ht="15" x14ac:dyDescent="0.25">
      <c r="A29" s="45"/>
      <c r="B29" s="53"/>
      <c r="C29" s="47" t="s">
        <v>46</v>
      </c>
      <c r="D29" s="48">
        <v>374500</v>
      </c>
      <c r="E29" s="49">
        <v>47342.06</v>
      </c>
      <c r="F29" s="50">
        <f t="shared" si="4"/>
        <v>421842.06</v>
      </c>
      <c r="G29" s="48">
        <v>344341</v>
      </c>
      <c r="H29" s="48">
        <v>344341</v>
      </c>
      <c r="I29" s="48">
        <v>344341</v>
      </c>
      <c r="J29" s="49">
        <v>344341</v>
      </c>
      <c r="K29" s="51">
        <f t="shared" si="5"/>
        <v>77501.06</v>
      </c>
      <c r="L29" s="52"/>
      <c r="M29" s="45"/>
      <c r="N29" s="45"/>
      <c r="O29" s="45"/>
    </row>
    <row r="30" spans="1:15" ht="15" x14ac:dyDescent="0.25">
      <c r="A30" s="45"/>
      <c r="B30" s="53"/>
      <c r="C30" s="47" t="s">
        <v>47</v>
      </c>
      <c r="D30" s="48">
        <v>1520000</v>
      </c>
      <c r="E30" s="49">
        <v>115011.48</v>
      </c>
      <c r="F30" s="50">
        <f t="shared" si="4"/>
        <v>1635011.48</v>
      </c>
      <c r="G30" s="48">
        <v>990675.04</v>
      </c>
      <c r="H30" s="48">
        <v>990675.04</v>
      </c>
      <c r="I30" s="48">
        <v>990675.04</v>
      </c>
      <c r="J30" s="49">
        <v>990675.04</v>
      </c>
      <c r="K30" s="51">
        <f t="shared" si="5"/>
        <v>644336.43999999994</v>
      </c>
      <c r="L30" s="52"/>
      <c r="M30" s="45"/>
      <c r="N30" s="45"/>
      <c r="O30" s="45"/>
    </row>
    <row r="31" spans="1:15" ht="15" x14ac:dyDescent="0.25">
      <c r="A31" s="45"/>
      <c r="B31" s="53"/>
      <c r="C31" s="47" t="s">
        <v>48</v>
      </c>
      <c r="D31" s="48">
        <v>135000</v>
      </c>
      <c r="E31" s="49">
        <v>0</v>
      </c>
      <c r="F31" s="50">
        <f t="shared" si="4"/>
        <v>135000</v>
      </c>
      <c r="G31" s="48">
        <v>104980</v>
      </c>
      <c r="H31" s="48">
        <v>92220</v>
      </c>
      <c r="I31" s="48">
        <v>92220</v>
      </c>
      <c r="J31" s="49">
        <v>92220</v>
      </c>
      <c r="K31" s="51">
        <f t="shared" si="5"/>
        <v>42780</v>
      </c>
      <c r="L31" s="52"/>
      <c r="M31" s="45"/>
      <c r="N31" s="45"/>
      <c r="O31" s="45"/>
    </row>
    <row r="32" spans="1:15" ht="15" x14ac:dyDescent="0.25">
      <c r="A32" s="45"/>
      <c r="B32" s="53"/>
      <c r="C32" s="47" t="s">
        <v>49</v>
      </c>
      <c r="D32" s="48">
        <v>358000</v>
      </c>
      <c r="E32" s="49">
        <v>59050.04</v>
      </c>
      <c r="F32" s="50">
        <f t="shared" si="4"/>
        <v>417050.04</v>
      </c>
      <c r="G32" s="48">
        <v>311194.94</v>
      </c>
      <c r="H32" s="48">
        <v>311194.94</v>
      </c>
      <c r="I32" s="48">
        <v>311194.94</v>
      </c>
      <c r="J32" s="49">
        <v>9943374.5500000007</v>
      </c>
      <c r="K32" s="51">
        <f t="shared" si="5"/>
        <v>105855.09999999998</v>
      </c>
      <c r="L32" s="52"/>
      <c r="M32" s="45"/>
      <c r="N32" s="45"/>
      <c r="O32" s="45"/>
    </row>
    <row r="33" spans="1:15" ht="15" x14ac:dyDescent="0.25">
      <c r="A33" s="45"/>
      <c r="B33" s="53"/>
      <c r="C33" s="47" t="s">
        <v>50</v>
      </c>
      <c r="D33" s="48">
        <v>349028.84</v>
      </c>
      <c r="E33" s="49">
        <v>-148250.04</v>
      </c>
      <c r="F33" s="50">
        <f t="shared" si="4"/>
        <v>200778.80000000002</v>
      </c>
      <c r="G33" s="48">
        <v>84958.91</v>
      </c>
      <c r="H33" s="48">
        <v>84958.91</v>
      </c>
      <c r="I33" s="48">
        <v>84958.91</v>
      </c>
      <c r="J33" s="49">
        <v>84958.91</v>
      </c>
      <c r="K33" s="51">
        <f t="shared" si="5"/>
        <v>115819.89000000001</v>
      </c>
      <c r="L33" s="52"/>
      <c r="M33" s="45"/>
      <c r="N33" s="45"/>
      <c r="O33" s="45"/>
    </row>
    <row r="34" spans="1:15" ht="15" x14ac:dyDescent="0.25">
      <c r="A34" s="45"/>
      <c r="B34" s="53"/>
      <c r="C34" s="47" t="s">
        <v>51</v>
      </c>
      <c r="D34" s="48">
        <v>805598.26</v>
      </c>
      <c r="E34" s="49">
        <v>43445.78</v>
      </c>
      <c r="F34" s="50">
        <f t="shared" si="4"/>
        <v>849044.04</v>
      </c>
      <c r="G34" s="48">
        <v>463386.45</v>
      </c>
      <c r="H34" s="48">
        <v>455459.88</v>
      </c>
      <c r="I34" s="48">
        <v>455459.88</v>
      </c>
      <c r="J34" s="49">
        <v>455459.88</v>
      </c>
      <c r="K34" s="51">
        <f t="shared" si="5"/>
        <v>393584.16000000003</v>
      </c>
      <c r="L34" s="52"/>
      <c r="M34" s="45"/>
      <c r="N34" s="45"/>
      <c r="O34" s="45"/>
    </row>
    <row r="35" spans="1:15" ht="15" customHeight="1" x14ac:dyDescent="0.2">
      <c r="B35" s="40" t="s">
        <v>52</v>
      </c>
      <c r="C35" s="40"/>
      <c r="D35" s="54">
        <f t="shared" ref="D35:J35" si="6">SUM(D36:D36)</f>
        <v>115968</v>
      </c>
      <c r="E35" s="54">
        <f t="shared" si="6"/>
        <v>0</v>
      </c>
      <c r="F35" s="54">
        <f t="shared" si="6"/>
        <v>115968</v>
      </c>
      <c r="G35" s="54">
        <f t="shared" si="6"/>
        <v>53995.06</v>
      </c>
      <c r="H35" s="54">
        <f t="shared" si="6"/>
        <v>53995.06</v>
      </c>
      <c r="I35" s="54">
        <f t="shared" si="6"/>
        <v>53995.06</v>
      </c>
      <c r="J35" s="55">
        <f t="shared" si="6"/>
        <v>53995.06</v>
      </c>
      <c r="K35" s="44">
        <f>+F35-H35</f>
        <v>61972.94</v>
      </c>
    </row>
    <row r="36" spans="1:15" ht="15" x14ac:dyDescent="0.25">
      <c r="B36" s="53"/>
      <c r="C36" s="47" t="s">
        <v>53</v>
      </c>
      <c r="D36" s="48">
        <v>115968</v>
      </c>
      <c r="E36" s="49">
        <v>0</v>
      </c>
      <c r="F36" s="50">
        <f t="shared" ref="F36:F41" si="7">+D36+E36</f>
        <v>115968</v>
      </c>
      <c r="G36" s="48">
        <v>53995.06</v>
      </c>
      <c r="H36" s="48">
        <v>53995.06</v>
      </c>
      <c r="I36" s="48">
        <v>53995.06</v>
      </c>
      <c r="J36" s="49">
        <v>53995.06</v>
      </c>
      <c r="K36" s="15">
        <f>+F36-H36</f>
        <v>61972.94</v>
      </c>
    </row>
    <row r="37" spans="1:15" ht="12.75" customHeight="1" x14ac:dyDescent="0.2">
      <c r="B37" s="40" t="s">
        <v>54</v>
      </c>
      <c r="C37" s="40"/>
      <c r="D37" s="54">
        <f>SUM(D38:D42)</f>
        <v>40677989.32</v>
      </c>
      <c r="E37" s="55">
        <f>SUM(E38:E42)</f>
        <v>-6628879.0600000005</v>
      </c>
      <c r="F37" s="56">
        <f t="shared" si="7"/>
        <v>34049110.259999998</v>
      </c>
      <c r="G37" s="54">
        <f>SUM(G38:G42)</f>
        <v>8057836.7800000003</v>
      </c>
      <c r="H37" s="54">
        <f>SUM(H38:H42)</f>
        <v>8057836.7800000003</v>
      </c>
      <c r="I37" s="54">
        <f>SUM(I38:I42)</f>
        <v>8057836.7800000003</v>
      </c>
      <c r="J37" s="55">
        <f>SUM(J38:J42)</f>
        <v>8057836.7800000003</v>
      </c>
      <c r="K37" s="44">
        <f>+F37-H37</f>
        <v>25991273.479999997</v>
      </c>
    </row>
    <row r="38" spans="1:15" ht="15" x14ac:dyDescent="0.25">
      <c r="B38" s="53"/>
      <c r="C38" s="47" t="s">
        <v>55</v>
      </c>
      <c r="D38" s="48">
        <v>63989.32</v>
      </c>
      <c r="E38" s="49">
        <v>7297140</v>
      </c>
      <c r="F38" s="50">
        <f t="shared" si="7"/>
        <v>7361129.3200000003</v>
      </c>
      <c r="G38" s="48">
        <v>24810.36</v>
      </c>
      <c r="H38" s="48">
        <v>24810.36</v>
      </c>
      <c r="I38" s="48">
        <v>24810.36</v>
      </c>
      <c r="J38" s="49">
        <v>24810.36</v>
      </c>
      <c r="K38" s="15">
        <f>+F38-H38</f>
        <v>7336318.96</v>
      </c>
    </row>
    <row r="39" spans="1:15" ht="15" x14ac:dyDescent="0.25">
      <c r="B39" s="53"/>
      <c r="C39" s="47" t="s">
        <v>56</v>
      </c>
      <c r="D39" s="48">
        <v>0</v>
      </c>
      <c r="E39" s="49">
        <v>0</v>
      </c>
      <c r="F39" s="50">
        <f t="shared" si="7"/>
        <v>0</v>
      </c>
      <c r="G39" s="48">
        <v>0</v>
      </c>
      <c r="H39" s="48">
        <v>0</v>
      </c>
      <c r="I39" s="48">
        <v>0</v>
      </c>
      <c r="J39" s="49">
        <v>0</v>
      </c>
      <c r="K39" s="15">
        <f t="shared" ref="K39:K40" si="8">+F39-H39</f>
        <v>0</v>
      </c>
    </row>
    <row r="40" spans="1:15" ht="15" x14ac:dyDescent="0.25">
      <c r="B40" s="53"/>
      <c r="C40" s="47" t="s">
        <v>57</v>
      </c>
      <c r="D40" s="48">
        <v>0</v>
      </c>
      <c r="E40" s="49">
        <v>1333325</v>
      </c>
      <c r="F40" s="50">
        <f t="shared" si="7"/>
        <v>1333325</v>
      </c>
      <c r="G40" s="48">
        <v>1333325</v>
      </c>
      <c r="H40" s="48">
        <v>1333325</v>
      </c>
      <c r="I40" s="48">
        <v>1333325</v>
      </c>
      <c r="J40" s="49">
        <v>1333325</v>
      </c>
      <c r="K40" s="15">
        <f t="shared" si="8"/>
        <v>0</v>
      </c>
    </row>
    <row r="41" spans="1:15" ht="15" x14ac:dyDescent="0.25">
      <c r="B41" s="53"/>
      <c r="C41" s="47" t="s">
        <v>58</v>
      </c>
      <c r="D41" s="48">
        <v>40614000</v>
      </c>
      <c r="E41" s="49">
        <v>-15259344.060000001</v>
      </c>
      <c r="F41" s="50">
        <f t="shared" si="7"/>
        <v>25354655.939999998</v>
      </c>
      <c r="G41" s="48">
        <v>6699701.4199999999</v>
      </c>
      <c r="H41" s="48">
        <v>6699701.4199999999</v>
      </c>
      <c r="I41" s="48">
        <v>6699701.4199999999</v>
      </c>
      <c r="J41" s="49">
        <v>6699701.4199999999</v>
      </c>
      <c r="K41" s="15">
        <f>+F41-H41</f>
        <v>18654954.519999996</v>
      </c>
    </row>
    <row r="42" spans="1:15" ht="15" x14ac:dyDescent="0.25">
      <c r="B42" s="53"/>
      <c r="C42" s="47"/>
      <c r="D42" s="57"/>
      <c r="E42" s="58"/>
      <c r="F42" s="59"/>
      <c r="G42" s="57"/>
      <c r="H42" s="57"/>
      <c r="I42" s="57"/>
      <c r="J42" s="60"/>
      <c r="K42" s="26"/>
    </row>
    <row r="43" spans="1:15" s="27" customFormat="1" x14ac:dyDescent="0.2">
      <c r="A43" s="25"/>
      <c r="B43" s="61"/>
      <c r="C43" s="62" t="s">
        <v>19</v>
      </c>
      <c r="D43" s="63">
        <f t="shared" ref="D43:K43" si="9">+D10+D17+D25+D35+D37</f>
        <v>95366878</v>
      </c>
      <c r="E43" s="63">
        <f t="shared" si="9"/>
        <v>-3349979.4300000006</v>
      </c>
      <c r="F43" s="63">
        <f t="shared" si="9"/>
        <v>92016898.570000008</v>
      </c>
      <c r="G43" s="63">
        <f t="shared" si="9"/>
        <v>43251061.5</v>
      </c>
      <c r="H43" s="64">
        <f t="shared" si="9"/>
        <v>42674176.080000006</v>
      </c>
      <c r="I43" s="63">
        <f t="shared" si="9"/>
        <v>42674176.080000006</v>
      </c>
      <c r="J43" s="63">
        <f t="shared" si="9"/>
        <v>53892644.330000006</v>
      </c>
      <c r="K43" s="63">
        <f t="shared" si="9"/>
        <v>49342722.49000001</v>
      </c>
      <c r="L43" s="25"/>
    </row>
    <row r="45" spans="1:15" x14ac:dyDescent="0.2">
      <c r="B45" s="1" t="s">
        <v>20</v>
      </c>
      <c r="F45" s="28"/>
      <c r="G45" s="28"/>
      <c r="H45" s="28"/>
      <c r="I45" s="28"/>
      <c r="J45" s="28"/>
      <c r="K45" s="28"/>
    </row>
    <row r="47" spans="1:15" x14ac:dyDescent="0.2">
      <c r="D47" s="28" t="str">
        <f>IF(D44=[1]CAdmon!D37," ","ERROR")</f>
        <v xml:space="preserve"> </v>
      </c>
      <c r="E47" s="28" t="str">
        <f>IF(E44=[1]CAdmon!E37," ","ERROR")</f>
        <v xml:space="preserve"> </v>
      </c>
      <c r="F47" s="28"/>
      <c r="G47" s="28"/>
      <c r="H47" s="28"/>
      <c r="I47" s="28"/>
      <c r="J47" s="28"/>
      <c r="K47" s="28"/>
    </row>
    <row r="48" spans="1:15" x14ac:dyDescent="0.2">
      <c r="C48" s="30"/>
    </row>
    <row r="49" spans="3:11" x14ac:dyDescent="0.2">
      <c r="C49" s="35"/>
      <c r="D49" s="35"/>
      <c r="F49" s="36"/>
      <c r="G49" s="36"/>
      <c r="H49" s="36"/>
      <c r="I49" s="36"/>
      <c r="J49" s="36"/>
      <c r="K49" s="36"/>
    </row>
    <row r="50" spans="3:11" ht="12.75" customHeight="1" x14ac:dyDescent="0.2">
      <c r="C50" s="37" t="s">
        <v>21</v>
      </c>
      <c r="D50" s="37"/>
      <c r="F50" s="38" t="s">
        <v>22</v>
      </c>
      <c r="G50" s="38"/>
      <c r="H50" s="38"/>
      <c r="I50" s="38"/>
      <c r="J50" s="38"/>
      <c r="K50" s="38"/>
    </row>
  </sheetData>
  <sheetProtection selectLockedCells="1" selectUnlockedCells="1"/>
  <mergeCells count="15">
    <mergeCell ref="F49:K49"/>
    <mergeCell ref="C50:D50"/>
    <mergeCell ref="F50:K50"/>
    <mergeCell ref="B10:C10"/>
    <mergeCell ref="B17:C17"/>
    <mergeCell ref="B25:C25"/>
    <mergeCell ref="B35:C35"/>
    <mergeCell ref="B37:C37"/>
    <mergeCell ref="C49:D49"/>
    <mergeCell ref="B1:K1"/>
    <mergeCell ref="B2:K2"/>
    <mergeCell ref="B3:K3"/>
    <mergeCell ref="B7:C9"/>
    <mergeCell ref="D7:J7"/>
    <mergeCell ref="K7:K8"/>
  </mergeCells>
  <pageMargins left="0.7" right="0.7" top="0.44027777777777777" bottom="0.75" header="0.51180555555555551" footer="0.51180555555555551"/>
  <pageSetup scale="67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CTG</vt:lpstr>
      <vt:lpstr>COG</vt:lpstr>
      <vt:lpstr>COG!Área_de_impresión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cp:lastPrinted>2017-07-26T21:48:29Z</cp:lastPrinted>
  <dcterms:created xsi:type="dcterms:W3CDTF">2017-07-24T19:18:30Z</dcterms:created>
  <dcterms:modified xsi:type="dcterms:W3CDTF">2017-07-26T21:48:34Z</dcterms:modified>
</cp:coreProperties>
</file>