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EAIE" sheetId="1" r:id="rId1"/>
  </sheets>
  <definedNames>
    <definedName name="_xlnm.Print_Area" localSheetId="0">EAIE!$B$1:$J$42</definedName>
  </definedNames>
  <calcPr calcId="145621"/>
</workbook>
</file>

<file path=xl/calcChain.xml><?xml version="1.0" encoding="utf-8"?>
<calcChain xmlns="http://schemas.openxmlformats.org/spreadsheetml/2006/main">
  <c r="J26" i="1" l="1"/>
  <c r="F26" i="1"/>
  <c r="J25" i="1"/>
  <c r="F25" i="1"/>
  <c r="I25" i="1" s="1"/>
  <c r="J24" i="1"/>
  <c r="F24" i="1"/>
  <c r="J23" i="1"/>
  <c r="G22" i="1"/>
  <c r="E22" i="1"/>
  <c r="F23" i="1"/>
  <c r="I23" i="1" s="1"/>
  <c r="H22" i="1"/>
  <c r="D22" i="1"/>
  <c r="J21" i="1"/>
  <c r="F21" i="1"/>
  <c r="I21" i="1" s="1"/>
  <c r="F20" i="1"/>
  <c r="J19" i="1"/>
  <c r="G18" i="1"/>
  <c r="E18" i="1"/>
  <c r="F19" i="1"/>
  <c r="I19" i="1" s="1"/>
  <c r="H18" i="1"/>
  <c r="D18" i="1"/>
  <c r="J17" i="1"/>
  <c r="G16" i="1"/>
  <c r="E16" i="1"/>
  <c r="F17" i="1"/>
  <c r="I17" i="1" s="1"/>
  <c r="H16" i="1"/>
  <c r="D16" i="1"/>
  <c r="F16" i="1" s="1"/>
  <c r="G14" i="1"/>
  <c r="E14" i="1"/>
  <c r="H14" i="1"/>
  <c r="D14" i="1"/>
  <c r="J13" i="1"/>
  <c r="F13" i="1"/>
  <c r="I13" i="1" s="1"/>
  <c r="D11" i="1"/>
  <c r="G11" i="1"/>
  <c r="E11" i="1"/>
  <c r="E10" i="1" l="1"/>
  <c r="E9" i="1" s="1"/>
  <c r="E28" i="1" s="1"/>
  <c r="F14" i="1"/>
  <c r="F15" i="1"/>
  <c r="I15" i="1" s="1"/>
  <c r="J15" i="1"/>
  <c r="J22" i="1"/>
  <c r="I20" i="1"/>
  <c r="J16" i="1"/>
  <c r="F11" i="1"/>
  <c r="D10" i="1"/>
  <c r="G10" i="1"/>
  <c r="G9" i="1" s="1"/>
  <c r="G28" i="1" s="1"/>
  <c r="I14" i="1"/>
  <c r="I16" i="1"/>
  <c r="F18" i="1"/>
  <c r="I18" i="1" s="1"/>
  <c r="F22" i="1"/>
  <c r="I22" i="1" s="1"/>
  <c r="F12" i="1"/>
  <c r="I12" i="1" s="1"/>
  <c r="J12" i="1"/>
  <c r="J14" i="1"/>
  <c r="J18" i="1"/>
  <c r="J20" i="1"/>
  <c r="H11" i="1"/>
  <c r="I24" i="1"/>
  <c r="I26" i="1"/>
  <c r="J11" i="1" l="1"/>
  <c r="J10" i="1" s="1"/>
  <c r="J9" i="1" s="1"/>
  <c r="J28" i="1" s="1"/>
  <c r="I11" i="1"/>
  <c r="H10" i="1"/>
  <c r="D9" i="1"/>
  <c r="D28" i="1" s="1"/>
  <c r="F10" i="1"/>
  <c r="F28" i="1" l="1"/>
  <c r="F9" i="1"/>
  <c r="I10" i="1"/>
  <c r="H9" i="1"/>
  <c r="H28" i="1" l="1"/>
  <c r="I9" i="1"/>
  <c r="J29" i="1" l="1"/>
  <c r="I28" i="1"/>
</calcChain>
</file>

<file path=xl/comments1.xml><?xml version="1.0" encoding="utf-8"?>
<comments xmlns="http://schemas.openxmlformats.org/spreadsheetml/2006/main">
  <authors>
    <author/>
  </authors>
  <commentList>
    <comment ref="H29" authorId="0">
      <text>
        <r>
          <rPr>
            <b/>
            <sz val="9"/>
            <color indexed="8"/>
            <rFont val="Tahoma"/>
            <family val="2"/>
          </rPr>
          <t xml:space="preserve">DGCG:
Recaudado menos Estimado
</t>
        </r>
      </text>
    </comment>
  </commentList>
</comments>
</file>

<file path=xl/sharedStrings.xml><?xml version="1.0" encoding="utf-8"?>
<sst xmlns="http://schemas.openxmlformats.org/spreadsheetml/2006/main" count="59" uniqueCount="53">
  <si>
    <t>UNIDAD DE TELEVISIÓN DE GUANAJUATO</t>
  </si>
  <si>
    <t>ESTADO ANALITICO DE INGRESOS PRESUPUESTALES</t>
  </si>
  <si>
    <t>POR CLASIFICACIÓN ECONÓMICA</t>
  </si>
  <si>
    <t xml:space="preserve">                       Fuente del Ingreso                       </t>
  </si>
  <si>
    <t xml:space="preserve"> Ingreso Estimado</t>
  </si>
  <si>
    <t>Ampliaciones y</t>
  </si>
  <si>
    <t>Modificado</t>
  </si>
  <si>
    <t>Devengado</t>
  </si>
  <si>
    <t>Recaudado</t>
  </si>
  <si>
    <t xml:space="preserve"> Avance de </t>
  </si>
  <si>
    <t xml:space="preserve"> Ingresos </t>
  </si>
  <si>
    <t xml:space="preserve">                               CE                               </t>
  </si>
  <si>
    <t xml:space="preserve">                      </t>
  </si>
  <si>
    <t>Reducciones</t>
  </si>
  <si>
    <t>Recaudacion</t>
  </si>
  <si>
    <t>Excedentes</t>
  </si>
  <si>
    <t>INGRESOS</t>
  </si>
  <si>
    <t>INGRESOS CORRIENTES</t>
  </si>
  <si>
    <t>1.1.4</t>
  </si>
  <si>
    <t>DERECHOS, PRODUCTOS Y APROVECHAMIENTOS CORRI</t>
  </si>
  <si>
    <t>1.1.4.2</t>
  </si>
  <si>
    <t>PRODUCTOS CORRIENTES NO INCLUIDOS EN OTROS C</t>
  </si>
  <si>
    <t>1.1.4.3</t>
  </si>
  <si>
    <t>APROVECHAMIENTOS CORRIENTES NO INCLUIDOS EN</t>
  </si>
  <si>
    <t>1.1.5</t>
  </si>
  <si>
    <t>RENTAS DE LA PROPIEDAD</t>
  </si>
  <si>
    <t>1.1.5.4</t>
  </si>
  <si>
    <t>OTROS</t>
  </si>
  <si>
    <t>1.1.6</t>
  </si>
  <si>
    <t>VENTA DE BIENES Y SERVICIOS DE ENTIDADES DEL</t>
  </si>
  <si>
    <t>1.1.6.1</t>
  </si>
  <si>
    <t>VENTA DE ESTABLECIMIENTOS NO DE MERCADO</t>
  </si>
  <si>
    <t>1.1.8</t>
  </si>
  <si>
    <t>TRANSFERENCIAS, ASIGNACIONES Y DONATIVOS COR</t>
  </si>
  <si>
    <t>1.1.8.2</t>
  </si>
  <si>
    <t>DEL SECTOR PÚBLICO</t>
  </si>
  <si>
    <t>1.1.8.2.2</t>
  </si>
  <si>
    <t>DE ENTIDADES FEDERATIVAS</t>
  </si>
  <si>
    <t>1.1.8.2.2.1</t>
  </si>
  <si>
    <t>TRANSFERENCIAS INTERNAS Y ASIGNACIONES</t>
  </si>
  <si>
    <t>INGRESOS DE CAPITAL</t>
  </si>
  <si>
    <t>1.2.4</t>
  </si>
  <si>
    <t>TRANSFERENCIAS, ASIGNACIONES Y DONATIVOS DE</t>
  </si>
  <si>
    <t>1.2.4.2</t>
  </si>
  <si>
    <t>1.2.4.2.2</t>
  </si>
  <si>
    <t>1.2.4.2.2.1</t>
  </si>
  <si>
    <t xml:space="preserve">                    TOTALES                                     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</si>
  <si>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</si>
  <si>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</si>
  <si>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</si>
  <si>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</si>
  <si>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</si>
  <si>
    <t>Del 01 de Enero al 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</si>
</sst>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5">
    <xf numFmtId="0" fontId="0" fillId="0" borderId="0"/>
    <xf numFmtId="9" fontId="1" fillId="0" borderId="0" applyFont="0" applyFill="0" applyBorder="0" applyAlignment="0" applyProtection="0"/>
    <xf numFmtId="164" fontId="6" fillId="0" borderId="0" applyFill="0" applyBorder="0" applyAlignment="0" applyProtection="0"/>
    <xf numFmtId="0" fontId="6" fillId="0" borderId="0"/>
    <xf numFmtId="165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6" fillId="0" borderId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9" fillId="14" borderId="17" applyNumberFormat="0" applyProtection="0">
      <alignment horizontal="left" vertical="center" indent="1"/>
    </xf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</cellStyleXfs>
  <cellXfs count="48">
    <xf numFmtId="0" fontId="0" fillId="0" borderId="0" xfId="0"/>
    <xf numFmtId="0" fontId="4" fillId="0" borderId="0" xfId="0" applyFont="1"/>
    <xf numFmtId="0" fontId="2" fillId="11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4" xfId="0" applyFont="1" applyBorder="1"/>
    <xf numFmtId="4" fontId="5" fillId="0" borderId="4" xfId="0" applyNumberFormat="1" applyFont="1" applyBorder="1"/>
    <xf numFmtId="10" fontId="5" fillId="0" borderId="4" xfId="1" applyNumberFormat="1" applyFont="1" applyBorder="1"/>
    <xf numFmtId="0" fontId="5" fillId="0" borderId="11" xfId="0" applyFont="1" applyBorder="1"/>
    <xf numFmtId="4" fontId="5" fillId="0" borderId="11" xfId="0" applyNumberFormat="1" applyFont="1" applyBorder="1"/>
    <xf numFmtId="10" fontId="5" fillId="0" borderId="11" xfId="1" applyNumberFormat="1" applyFont="1" applyBorder="1"/>
    <xf numFmtId="4" fontId="4" fillId="0" borderId="0" xfId="0" applyNumberFormat="1" applyFont="1"/>
    <xf numFmtId="0" fontId="4" fillId="0" borderId="11" xfId="0" applyFont="1" applyBorder="1"/>
    <xf numFmtId="4" fontId="4" fillId="0" borderId="11" xfId="0" applyNumberFormat="1" applyFont="1" applyBorder="1"/>
    <xf numFmtId="4" fontId="4" fillId="0" borderId="10" xfId="0" applyNumberFormat="1" applyFont="1" applyBorder="1"/>
    <xf numFmtId="10" fontId="4" fillId="0" borderId="11" xfId="1" applyNumberFormat="1" applyFont="1" applyBorder="1"/>
    <xf numFmtId="0" fontId="4" fillId="0" borderId="10" xfId="0" applyFont="1" applyBorder="1"/>
    <xf numFmtId="4" fontId="5" fillId="0" borderId="12" xfId="0" applyNumberFormat="1" applyFont="1" applyBorder="1"/>
    <xf numFmtId="10" fontId="5" fillId="0" borderId="12" xfId="1" applyNumberFormat="1" applyFont="1" applyBorder="1"/>
    <xf numFmtId="164" fontId="7" fillId="12" borderId="13" xfId="2" applyFont="1" applyFill="1" applyBorder="1" applyAlignment="1" applyProtection="1">
      <alignment horizontal="center" vertical="top" wrapText="1"/>
    </xf>
    <xf numFmtId="164" fontId="7" fillId="12" borderId="14" xfId="2" applyFont="1" applyFill="1" applyBorder="1" applyAlignment="1" applyProtection="1">
      <alignment horizontal="center" vertical="top" wrapText="1"/>
    </xf>
    <xf numFmtId="164" fontId="8" fillId="12" borderId="8" xfId="2" applyFont="1" applyFill="1" applyBorder="1" applyAlignment="1" applyProtection="1">
      <alignment vertical="center" wrapText="1"/>
    </xf>
    <xf numFmtId="0" fontId="9" fillId="0" borderId="0" xfId="3" applyFont="1" applyFill="1"/>
    <xf numFmtId="0" fontId="9" fillId="13" borderId="0" xfId="3" applyFont="1" applyFill="1"/>
    <xf numFmtId="0" fontId="10" fillId="0" borderId="0" xfId="3" applyFont="1" applyFill="1"/>
    <xf numFmtId="0" fontId="9" fillId="0" borderId="0" xfId="3" applyFont="1"/>
    <xf numFmtId="0" fontId="9" fillId="0" borderId="15" xfId="3" applyFont="1" applyBorder="1"/>
    <xf numFmtId="0" fontId="9" fillId="0" borderId="0" xfId="3" applyFont="1" applyBorder="1"/>
    <xf numFmtId="0" fontId="9" fillId="0" borderId="9" xfId="3" applyFont="1" applyBorder="1"/>
    <xf numFmtId="0" fontId="9" fillId="13" borderId="0" xfId="3" applyFont="1" applyFill="1" applyBorder="1"/>
    <xf numFmtId="0" fontId="9" fillId="13" borderId="16" xfId="3" applyFont="1" applyFill="1" applyBorder="1" applyAlignment="1" applyProtection="1">
      <alignment horizontal="center"/>
      <protection locked="0"/>
    </xf>
    <xf numFmtId="0" fontId="9" fillId="13" borderId="0" xfId="3" applyFont="1" applyFill="1" applyBorder="1" applyAlignment="1" applyProtection="1">
      <alignment horizontal="center"/>
      <protection locked="0"/>
    </xf>
    <xf numFmtId="164" fontId="11" fillId="13" borderId="0" xfId="2" applyFont="1" applyFill="1" applyBorder="1" applyAlignment="1" applyProtection="1"/>
    <xf numFmtId="0" fontId="9" fillId="0" borderId="16" xfId="3" applyFont="1" applyBorder="1" applyAlignment="1">
      <alignment horizontal="center"/>
    </xf>
    <xf numFmtId="0" fontId="9" fillId="0" borderId="0" xfId="3" applyFont="1" applyBorder="1" applyAlignment="1"/>
    <xf numFmtId="0" fontId="11" fillId="13" borderId="0" xfId="3" applyFont="1" applyFill="1" applyBorder="1" applyAlignment="1" applyProtection="1">
      <alignment horizontal="center" vertical="top" wrapText="1"/>
      <protection locked="0"/>
    </xf>
    <xf numFmtId="0" fontId="9" fillId="0" borderId="0" xfId="3" applyFont="1" applyBorder="1" applyAlignment="1">
      <alignment horizontal="center"/>
    </xf>
  </cellXfs>
  <cellStyles count="425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2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3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399"/>
    <cellStyle name="Normal 9 2" xfId="400"/>
    <cellStyle name="Normal 9 3" xfId="401"/>
    <cellStyle name="Normal 9 4" xfId="402"/>
    <cellStyle name="Notas 2 2" xfId="403"/>
    <cellStyle name="Notas 9" xfId="404"/>
    <cellStyle name="Porcentaje" xfId="1" builtinId="5"/>
    <cellStyle name="Porcentaje 2" xfId="405"/>
    <cellStyle name="Porcentaje 2 2" xfId="406"/>
    <cellStyle name="Porcentual 2" xfId="407"/>
    <cellStyle name="Porcentual 2 2" xfId="408"/>
    <cellStyle name="Porcentual 2 3" xfId="409"/>
    <cellStyle name="Porcentual 3" xfId="410"/>
    <cellStyle name="SAPBEXstdItem" xfId="411"/>
    <cellStyle name="Total 10" xfId="412"/>
    <cellStyle name="Total 11" xfId="413"/>
    <cellStyle name="Total 12" xfId="414"/>
    <cellStyle name="Total 13" xfId="415"/>
    <cellStyle name="Total 14" xfId="416"/>
    <cellStyle name="Total 2" xfId="417"/>
    <cellStyle name="Total 3" xfId="418"/>
    <cellStyle name="Total 4" xfId="419"/>
    <cellStyle name="Total 5" xfId="420"/>
    <cellStyle name="Total 6" xfId="421"/>
    <cellStyle name="Total 7" xfId="422"/>
    <cellStyle name="Total 8" xfId="423"/>
    <cellStyle name="Total 9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4"/>
  <sheetViews>
    <sheetView showGridLines="0" tabSelected="1" workbookViewId="0">
      <selection activeCell="B7" sqref="B7:C7"/>
    </sheetView>
  </sheetViews>
  <sheetFormatPr baseColWidth="10" defaultRowHeight="12.75" x14ac:dyDescent="0.2"/>
  <cols>
    <col min="1" max="1" width="11.42578125" style="1"/>
    <col min="2" max="2" width="10.42578125" style="1" customWidth="1"/>
    <col min="3" max="3" width="45.140625" style="1" customWidth="1"/>
    <col min="4" max="4" width="14.42578125" style="1" customWidth="1"/>
    <col min="5" max="5" width="13.140625" style="1" customWidth="1"/>
    <col min="6" max="6" width="13.7109375" style="1" bestFit="1" customWidth="1"/>
    <col min="7" max="7" width="12.7109375" style="1" bestFit="1" customWidth="1"/>
    <col min="8" max="8" width="16.42578125" style="1" bestFit="1" customWidth="1"/>
    <col min="9" max="9" width="11.140625" style="1" bestFit="1" customWidth="1"/>
    <col min="10" max="10" width="14.85546875" style="1" customWidth="1"/>
    <col min="11" max="11" width="12.7109375" style="1" bestFit="1" customWidth="1"/>
    <col min="12" max="16384" width="11.42578125" style="1"/>
  </cols>
  <sheetData>
    <row r="1" spans="1:11" ht="15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ht="15" x14ac:dyDescent="0.2"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1" ht="15" x14ac:dyDescent="0.2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1" ht="15" x14ac:dyDescent="0.2">
      <c r="B4" s="2" t="s">
        <v>52</v>
      </c>
      <c r="C4" s="2"/>
      <c r="D4" s="2"/>
      <c r="E4" s="2"/>
      <c r="F4" s="2"/>
      <c r="G4" s="2"/>
      <c r="H4" s="2"/>
      <c r="I4" s="2"/>
      <c r="J4" s="2"/>
    </row>
    <row r="7" spans="1:11" s="3" customFormat="1" ht="25.5" x14ac:dyDescent="0.25">
      <c r="B7" s="4" t="s">
        <v>3</v>
      </c>
      <c r="C7" s="5"/>
      <c r="D7" s="6" t="s">
        <v>4</v>
      </c>
      <c r="E7" s="7" t="s">
        <v>5</v>
      </c>
      <c r="F7" s="6" t="s">
        <v>6</v>
      </c>
      <c r="G7" s="7" t="s">
        <v>7</v>
      </c>
      <c r="H7" s="6" t="s">
        <v>8</v>
      </c>
      <c r="I7" s="7" t="s">
        <v>9</v>
      </c>
      <c r="J7" s="6" t="s">
        <v>10</v>
      </c>
    </row>
    <row r="8" spans="1:11" x14ac:dyDescent="0.2">
      <c r="B8" s="8" t="s">
        <v>11</v>
      </c>
      <c r="C8" s="9"/>
      <c r="D8" s="10" t="s">
        <v>12</v>
      </c>
      <c r="E8" s="11" t="s">
        <v>13</v>
      </c>
      <c r="F8" s="10" t="s">
        <v>12</v>
      </c>
      <c r="G8" s="12" t="s">
        <v>12</v>
      </c>
      <c r="H8" s="10" t="s">
        <v>12</v>
      </c>
      <c r="I8" s="11" t="s">
        <v>14</v>
      </c>
      <c r="J8" s="13" t="s">
        <v>15</v>
      </c>
    </row>
    <row r="9" spans="1:11" x14ac:dyDescent="0.2">
      <c r="A9" s="14"/>
      <c r="B9" s="15">
        <v>1</v>
      </c>
      <c r="C9" s="16" t="s">
        <v>16</v>
      </c>
      <c r="D9" s="17">
        <f>+D10+D22</f>
        <v>65294185.950000003</v>
      </c>
      <c r="E9" s="17">
        <f>+E10+E22</f>
        <v>21612318.199999999</v>
      </c>
      <c r="F9" s="17">
        <f t="shared" ref="F9:J9" si="0">+F10+F22</f>
        <v>86906504.150000006</v>
      </c>
      <c r="G9" s="17">
        <f t="shared" si="0"/>
        <v>37417388.800000004</v>
      </c>
      <c r="H9" s="17">
        <f t="shared" si="0"/>
        <v>37417388.800000004</v>
      </c>
      <c r="I9" s="18">
        <f t="shared" ref="I9:I28" si="1">+H9/F9</f>
        <v>0.43054762317234457</v>
      </c>
      <c r="J9" s="17">
        <f t="shared" si="0"/>
        <v>-27876797.149999999</v>
      </c>
    </row>
    <row r="10" spans="1:11" x14ac:dyDescent="0.2">
      <c r="B10" s="19">
        <v>1.1000000000000001</v>
      </c>
      <c r="C10" s="19" t="s">
        <v>17</v>
      </c>
      <c r="D10" s="20">
        <f>+D11+D16+D18+D14</f>
        <v>56172185.950000003</v>
      </c>
      <c r="E10" s="20">
        <f>+E11+E16+E18+E14</f>
        <v>4683768.2399999993</v>
      </c>
      <c r="F10" s="20">
        <f t="shared" ref="F10:F26" si="2">+D10+E10</f>
        <v>60855954.190000005</v>
      </c>
      <c r="G10" s="20">
        <f>+G11+G16+G18+G14</f>
        <v>29634436.660000004</v>
      </c>
      <c r="H10" s="20">
        <f>+H11+H16+H18+H14</f>
        <v>29634436.660000004</v>
      </c>
      <c r="I10" s="21">
        <f t="shared" si="1"/>
        <v>0.48696034848911474</v>
      </c>
      <c r="J10" s="20">
        <f>+J11+J16+J18+J14</f>
        <v>-26537749.289999999</v>
      </c>
      <c r="K10" s="22"/>
    </row>
    <row r="11" spans="1:11" x14ac:dyDescent="0.2">
      <c r="B11" s="19" t="s">
        <v>18</v>
      </c>
      <c r="C11" s="19" t="s">
        <v>19</v>
      </c>
      <c r="D11" s="20">
        <f>+D12+D13</f>
        <v>252000</v>
      </c>
      <c r="E11" s="20">
        <f>+E12+E13</f>
        <v>356720.68</v>
      </c>
      <c r="F11" s="20">
        <f t="shared" si="2"/>
        <v>608720.67999999993</v>
      </c>
      <c r="G11" s="20">
        <f>+G12+G13</f>
        <v>435095.14999999997</v>
      </c>
      <c r="H11" s="20">
        <f>+H12+H13</f>
        <v>435095.14999999997</v>
      </c>
      <c r="I11" s="21">
        <f t="shared" si="1"/>
        <v>0.71476978570861105</v>
      </c>
      <c r="J11" s="20">
        <f t="shared" ref="J11:J26" si="3">+H11-D11</f>
        <v>183095.14999999997</v>
      </c>
      <c r="K11" s="22"/>
    </row>
    <row r="12" spans="1:11" x14ac:dyDescent="0.2">
      <c r="B12" s="23" t="s">
        <v>20</v>
      </c>
      <c r="C12" s="23" t="s">
        <v>21</v>
      </c>
      <c r="D12" s="24">
        <v>252000</v>
      </c>
      <c r="E12" s="24">
        <v>200000</v>
      </c>
      <c r="F12" s="24">
        <f t="shared" si="2"/>
        <v>452000</v>
      </c>
      <c r="G12" s="24">
        <v>278374.46999999997</v>
      </c>
      <c r="H12" s="25">
        <v>278374.46999999997</v>
      </c>
      <c r="I12" s="26">
        <f t="shared" si="1"/>
        <v>0.61587272123893799</v>
      </c>
      <c r="J12" s="24">
        <f t="shared" si="3"/>
        <v>26374.469999999972</v>
      </c>
    </row>
    <row r="13" spans="1:11" x14ac:dyDescent="0.2">
      <c r="B13" s="23" t="s">
        <v>22</v>
      </c>
      <c r="C13" s="23" t="s">
        <v>23</v>
      </c>
      <c r="D13" s="24">
        <v>0</v>
      </c>
      <c r="E13" s="24">
        <v>156720.68</v>
      </c>
      <c r="F13" s="24">
        <f t="shared" si="2"/>
        <v>156720.68</v>
      </c>
      <c r="G13" s="24">
        <v>156720.68</v>
      </c>
      <c r="H13" s="25">
        <v>156720.68</v>
      </c>
      <c r="I13" s="26">
        <f t="shared" si="1"/>
        <v>1</v>
      </c>
      <c r="J13" s="24">
        <f t="shared" si="3"/>
        <v>156720.68</v>
      </c>
    </row>
    <row r="14" spans="1:11" x14ac:dyDescent="0.2">
      <c r="A14" s="14"/>
      <c r="B14" s="19" t="s">
        <v>24</v>
      </c>
      <c r="C14" s="14" t="s">
        <v>25</v>
      </c>
      <c r="D14" s="20">
        <f>+D15</f>
        <v>0</v>
      </c>
      <c r="E14" s="20">
        <f>+E15</f>
        <v>423464.26</v>
      </c>
      <c r="F14" s="20">
        <f t="shared" si="2"/>
        <v>423464.26</v>
      </c>
      <c r="G14" s="20">
        <f t="shared" ref="G14:H14" si="4">+G15</f>
        <v>423464.26</v>
      </c>
      <c r="H14" s="20">
        <f t="shared" si="4"/>
        <v>423464.26</v>
      </c>
      <c r="I14" s="21">
        <f t="shared" si="1"/>
        <v>1</v>
      </c>
      <c r="J14" s="20">
        <f t="shared" si="3"/>
        <v>423464.26</v>
      </c>
    </row>
    <row r="15" spans="1:11" x14ac:dyDescent="0.2">
      <c r="B15" s="23" t="s">
        <v>26</v>
      </c>
      <c r="C15" s="23" t="s">
        <v>27</v>
      </c>
      <c r="D15" s="24">
        <v>0</v>
      </c>
      <c r="E15" s="24">
        <v>423464.26</v>
      </c>
      <c r="F15" s="24">
        <f t="shared" si="2"/>
        <v>423464.26</v>
      </c>
      <c r="G15" s="24">
        <v>423464.26</v>
      </c>
      <c r="H15" s="25">
        <v>423464.26</v>
      </c>
      <c r="I15" s="26">
        <f t="shared" si="1"/>
        <v>1</v>
      </c>
      <c r="J15" s="24">
        <f t="shared" si="3"/>
        <v>423464.26</v>
      </c>
    </row>
    <row r="16" spans="1:11" x14ac:dyDescent="0.2">
      <c r="B16" s="19" t="s">
        <v>28</v>
      </c>
      <c r="C16" s="19" t="s">
        <v>29</v>
      </c>
      <c r="D16" s="20">
        <f>+D17</f>
        <v>9200000</v>
      </c>
      <c r="E16" s="20">
        <f>+E17</f>
        <v>0</v>
      </c>
      <c r="F16" s="20">
        <f t="shared" si="2"/>
        <v>9200000</v>
      </c>
      <c r="G16" s="20">
        <f t="shared" ref="G16:H16" si="5">+G17</f>
        <v>3854336.13</v>
      </c>
      <c r="H16" s="20">
        <f t="shared" si="5"/>
        <v>3854336.13</v>
      </c>
      <c r="I16" s="21">
        <f t="shared" si="1"/>
        <v>0.41894957934782606</v>
      </c>
      <c r="J16" s="20">
        <f t="shared" si="3"/>
        <v>-5345663.87</v>
      </c>
    </row>
    <row r="17" spans="2:10" x14ac:dyDescent="0.2">
      <c r="B17" s="23" t="s">
        <v>30</v>
      </c>
      <c r="C17" s="23" t="s">
        <v>31</v>
      </c>
      <c r="D17" s="24">
        <v>9200000</v>
      </c>
      <c r="E17" s="24">
        <v>0</v>
      </c>
      <c r="F17" s="24">
        <f t="shared" si="2"/>
        <v>9200000</v>
      </c>
      <c r="G17" s="24">
        <v>3854336.13</v>
      </c>
      <c r="H17" s="25">
        <v>3854336.13</v>
      </c>
      <c r="I17" s="26">
        <f t="shared" si="1"/>
        <v>0.41894957934782606</v>
      </c>
      <c r="J17" s="24">
        <f t="shared" si="3"/>
        <v>-5345663.87</v>
      </c>
    </row>
    <row r="18" spans="2:10" x14ac:dyDescent="0.2">
      <c r="B18" s="19" t="s">
        <v>32</v>
      </c>
      <c r="C18" s="19" t="s">
        <v>33</v>
      </c>
      <c r="D18" s="20">
        <f>+D19</f>
        <v>46720185.950000003</v>
      </c>
      <c r="E18" s="20">
        <f>+E19</f>
        <v>3903583.3</v>
      </c>
      <c r="F18" s="20">
        <f t="shared" si="2"/>
        <v>50623769.25</v>
      </c>
      <c r="G18" s="20">
        <f t="shared" ref="G18:H18" si="6">+G19</f>
        <v>24921541.120000001</v>
      </c>
      <c r="H18" s="20">
        <f t="shared" si="6"/>
        <v>24921541.120000001</v>
      </c>
      <c r="I18" s="21">
        <f t="shared" si="1"/>
        <v>0.49228932355723398</v>
      </c>
      <c r="J18" s="20">
        <f t="shared" si="3"/>
        <v>-21798644.830000002</v>
      </c>
    </row>
    <row r="19" spans="2:10" x14ac:dyDescent="0.2">
      <c r="B19" s="23" t="s">
        <v>34</v>
      </c>
      <c r="C19" s="23" t="s">
        <v>35</v>
      </c>
      <c r="D19" s="24">
        <v>46720185.950000003</v>
      </c>
      <c r="E19" s="24">
        <v>3903583.3</v>
      </c>
      <c r="F19" s="24">
        <f t="shared" si="2"/>
        <v>50623769.25</v>
      </c>
      <c r="G19" s="24">
        <v>24921541.120000001</v>
      </c>
      <c r="H19" s="25">
        <v>24921541.120000001</v>
      </c>
      <c r="I19" s="26">
        <f t="shared" si="1"/>
        <v>0.49228932355723398</v>
      </c>
      <c r="J19" s="24">
        <f t="shared" si="3"/>
        <v>-21798644.830000002</v>
      </c>
    </row>
    <row r="20" spans="2:10" x14ac:dyDescent="0.2">
      <c r="B20" s="23" t="s">
        <v>36</v>
      </c>
      <c r="C20" s="23" t="s">
        <v>37</v>
      </c>
      <c r="D20" s="24">
        <v>46720185.950000003</v>
      </c>
      <c r="E20" s="24">
        <v>3903583.3</v>
      </c>
      <c r="F20" s="24">
        <f t="shared" si="2"/>
        <v>50623769.25</v>
      </c>
      <c r="G20" s="24">
        <v>24921541.120000001</v>
      </c>
      <c r="H20" s="25">
        <v>24921541.120000001</v>
      </c>
      <c r="I20" s="26">
        <f t="shared" si="1"/>
        <v>0.49228932355723398</v>
      </c>
      <c r="J20" s="24">
        <f t="shared" si="3"/>
        <v>-21798644.830000002</v>
      </c>
    </row>
    <row r="21" spans="2:10" x14ac:dyDescent="0.2">
      <c r="B21" s="23" t="s">
        <v>38</v>
      </c>
      <c r="C21" s="23" t="s">
        <v>39</v>
      </c>
      <c r="D21" s="24">
        <v>46720185.950000003</v>
      </c>
      <c r="E21" s="24">
        <v>3903583.3</v>
      </c>
      <c r="F21" s="24">
        <f t="shared" si="2"/>
        <v>50623769.25</v>
      </c>
      <c r="G21" s="24">
        <v>24921541.120000001</v>
      </c>
      <c r="H21" s="25">
        <v>24921541.120000001</v>
      </c>
      <c r="I21" s="26">
        <f t="shared" si="1"/>
        <v>0.49228932355723398</v>
      </c>
      <c r="J21" s="24">
        <f t="shared" si="3"/>
        <v>-21798644.830000002</v>
      </c>
    </row>
    <row r="22" spans="2:10" x14ac:dyDescent="0.2">
      <c r="B22" s="19">
        <v>1.2</v>
      </c>
      <c r="C22" s="19" t="s">
        <v>40</v>
      </c>
      <c r="D22" s="20">
        <f>+D23</f>
        <v>9122000</v>
      </c>
      <c r="E22" s="20">
        <f>+E23</f>
        <v>16928549.960000001</v>
      </c>
      <c r="F22" s="20">
        <f t="shared" si="2"/>
        <v>26050549.960000001</v>
      </c>
      <c r="G22" s="20">
        <f>+G23</f>
        <v>7782952.1399999997</v>
      </c>
      <c r="H22" s="20">
        <f>+H23</f>
        <v>7782952.1399999997</v>
      </c>
      <c r="I22" s="21">
        <f t="shared" si="1"/>
        <v>0.29876344844736624</v>
      </c>
      <c r="J22" s="20">
        <f t="shared" si="3"/>
        <v>-1339047.8600000003</v>
      </c>
    </row>
    <row r="23" spans="2:10" x14ac:dyDescent="0.2">
      <c r="B23" s="23" t="s">
        <v>41</v>
      </c>
      <c r="C23" s="23" t="s">
        <v>42</v>
      </c>
      <c r="D23" s="24">
        <v>9122000</v>
      </c>
      <c r="E23" s="24">
        <v>16928549.960000001</v>
      </c>
      <c r="F23" s="24">
        <f t="shared" si="2"/>
        <v>26050549.960000001</v>
      </c>
      <c r="G23" s="24">
        <v>7782952.1399999997</v>
      </c>
      <c r="H23" s="25">
        <v>7782952.1399999997</v>
      </c>
      <c r="I23" s="26">
        <f t="shared" si="1"/>
        <v>0.29876344844736624</v>
      </c>
      <c r="J23" s="24">
        <f t="shared" si="3"/>
        <v>-1339047.8600000003</v>
      </c>
    </row>
    <row r="24" spans="2:10" x14ac:dyDescent="0.2">
      <c r="B24" s="23" t="s">
        <v>43</v>
      </c>
      <c r="C24" s="23" t="s">
        <v>35</v>
      </c>
      <c r="D24" s="24">
        <v>9122000</v>
      </c>
      <c r="E24" s="24">
        <v>16928549.960000001</v>
      </c>
      <c r="F24" s="24">
        <f t="shared" si="2"/>
        <v>26050549.960000001</v>
      </c>
      <c r="G24" s="24">
        <v>7782952.1399999997</v>
      </c>
      <c r="H24" s="25">
        <v>7782952.1399999997</v>
      </c>
      <c r="I24" s="26">
        <f t="shared" si="1"/>
        <v>0.29876344844736624</v>
      </c>
      <c r="J24" s="24">
        <f t="shared" si="3"/>
        <v>-1339047.8600000003</v>
      </c>
    </row>
    <row r="25" spans="2:10" x14ac:dyDescent="0.2">
      <c r="B25" s="23" t="s">
        <v>44</v>
      </c>
      <c r="C25" s="23" t="s">
        <v>37</v>
      </c>
      <c r="D25" s="24">
        <v>9122000</v>
      </c>
      <c r="E25" s="24">
        <v>16928549.960000001</v>
      </c>
      <c r="F25" s="24">
        <f t="shared" si="2"/>
        <v>26050549.960000001</v>
      </c>
      <c r="G25" s="24">
        <v>7782952.1399999997</v>
      </c>
      <c r="H25" s="25">
        <v>7782952.1399999997</v>
      </c>
      <c r="I25" s="26">
        <f t="shared" si="1"/>
        <v>0.29876344844736624</v>
      </c>
      <c r="J25" s="24">
        <f t="shared" si="3"/>
        <v>-1339047.8600000003</v>
      </c>
    </row>
    <row r="26" spans="2:10" x14ac:dyDescent="0.2">
      <c r="B26" s="23" t="s">
        <v>45</v>
      </c>
      <c r="C26" s="23" t="s">
        <v>39</v>
      </c>
      <c r="D26" s="24">
        <v>9122000</v>
      </c>
      <c r="E26" s="24">
        <v>16928549.960000001</v>
      </c>
      <c r="F26" s="24">
        <f t="shared" si="2"/>
        <v>26050549.960000001</v>
      </c>
      <c r="G26" s="24">
        <v>7782952.1399999997</v>
      </c>
      <c r="H26" s="25">
        <v>7782952.1399999997</v>
      </c>
      <c r="I26" s="26">
        <f t="shared" si="1"/>
        <v>0.29876344844736624</v>
      </c>
      <c r="J26" s="24">
        <f t="shared" si="3"/>
        <v>-1339047.8600000003</v>
      </c>
    </row>
    <row r="27" spans="2:10" x14ac:dyDescent="0.2">
      <c r="B27" s="23"/>
      <c r="C27" s="23"/>
      <c r="D27" s="23"/>
      <c r="E27" s="23"/>
      <c r="F27" s="23"/>
      <c r="G27" s="24"/>
      <c r="H27" s="27"/>
      <c r="I27" s="23"/>
      <c r="J27" s="23"/>
    </row>
    <row r="28" spans="2:10" x14ac:dyDescent="0.2">
      <c r="B28" s="10" t="s">
        <v>46</v>
      </c>
      <c r="C28" s="10"/>
      <c r="D28" s="28">
        <f>+D9</f>
        <v>65294185.950000003</v>
      </c>
      <c r="E28" s="28">
        <f>+E9</f>
        <v>21612318.199999999</v>
      </c>
      <c r="F28" s="28">
        <f t="shared" ref="F28" si="7">+F10+F22</f>
        <v>86906504.150000006</v>
      </c>
      <c r="G28" s="28">
        <f t="shared" ref="G28:J28" si="8">+G9</f>
        <v>37417388.800000004</v>
      </c>
      <c r="H28" s="28">
        <f t="shared" si="8"/>
        <v>37417388.800000004</v>
      </c>
      <c r="I28" s="29">
        <f t="shared" si="1"/>
        <v>0.43054762317234457</v>
      </c>
      <c r="J28" s="28">
        <f t="shared" si="8"/>
        <v>-27876797.149999999</v>
      </c>
    </row>
    <row r="29" spans="2:10" x14ac:dyDescent="0.2">
      <c r="H29" s="30" t="s">
        <v>47</v>
      </c>
      <c r="I29" s="31"/>
      <c r="J29" s="32">
        <f>IF(H28&gt;D28,H28-D28,0)</f>
        <v>0</v>
      </c>
    </row>
    <row r="30" spans="2:10" x14ac:dyDescent="0.2">
      <c r="D30" s="22"/>
    </row>
    <row r="33" spans="2:11" x14ac:dyDescent="0.2">
      <c r="E33" s="22"/>
    </row>
    <row r="35" spans="2:11" x14ac:dyDescent="0.2">
      <c r="B35" s="33" t="s">
        <v>48</v>
      </c>
      <c r="C35" s="33"/>
      <c r="D35" s="33"/>
      <c r="E35" s="33"/>
      <c r="F35" s="33"/>
      <c r="G35" s="33"/>
      <c r="H35" s="33"/>
      <c r="I35" s="33"/>
      <c r="J35" s="33"/>
      <c r="K35" s="34"/>
    </row>
    <row r="36" spans="2:11" x14ac:dyDescent="0.2">
      <c r="B36" s="35" t="s">
        <v>49</v>
      </c>
      <c r="C36" s="33"/>
      <c r="D36" s="33"/>
      <c r="E36" s="33"/>
      <c r="F36" s="33"/>
      <c r="G36" s="33"/>
      <c r="H36" s="33"/>
      <c r="I36" s="33"/>
      <c r="J36" s="33"/>
      <c r="K36" s="34"/>
    </row>
    <row r="37" spans="2:11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4"/>
    </row>
    <row r="38" spans="2:1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4"/>
    </row>
    <row r="39" spans="2:11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4"/>
    </row>
    <row r="40" spans="2:11" x14ac:dyDescent="0.2">
      <c r="B40" s="36"/>
      <c r="C40" s="37"/>
      <c r="D40" s="38"/>
      <c r="F40" s="36"/>
      <c r="G40" s="39"/>
      <c r="H40" s="36"/>
      <c r="I40" s="36"/>
      <c r="J40" s="38"/>
      <c r="K40" s="40"/>
    </row>
    <row r="41" spans="2:11" x14ac:dyDescent="0.2">
      <c r="B41" s="36"/>
      <c r="C41" s="41"/>
      <c r="D41" s="42"/>
      <c r="F41" s="43"/>
      <c r="G41" s="43"/>
      <c r="H41" s="44"/>
      <c r="I41" s="44"/>
      <c r="J41" s="45"/>
      <c r="K41" s="45"/>
    </row>
    <row r="42" spans="2:11" x14ac:dyDescent="0.2">
      <c r="B42" s="36"/>
      <c r="C42" s="46" t="s">
        <v>50</v>
      </c>
      <c r="D42" s="46"/>
      <c r="G42" s="47" t="s">
        <v>51</v>
      </c>
      <c r="H42" s="47"/>
      <c r="I42" s="47"/>
      <c r="J42" s="45"/>
      <c r="K42" s="45"/>
    </row>
    <row r="43" spans="2:11" x14ac:dyDescent="0.2">
      <c r="B43" s="36"/>
      <c r="C43" s="36"/>
      <c r="D43" s="36"/>
      <c r="F43" s="36"/>
      <c r="G43" s="36"/>
      <c r="H43" s="36"/>
      <c r="I43" s="36"/>
      <c r="J43" s="36"/>
      <c r="K43" s="34"/>
    </row>
    <row r="44" spans="2:11" ht="15" x14ac:dyDescent="0.25"/>
  </sheetData>
  <mergeCells count="9">
    <mergeCell ref="H29:I29"/>
    <mergeCell ref="H41:I41"/>
    <mergeCell ref="G42:I42"/>
    <mergeCell ref="B1:J1"/>
    <mergeCell ref="B2:J2"/>
    <mergeCell ref="B3:J3"/>
    <mergeCell ref="B4:J4"/>
    <mergeCell ref="B7:C7"/>
    <mergeCell ref="B8:C8"/>
  </mergeCells>
  <printOptions horizontalCentered="1"/>
  <pageMargins left="0.51181102362204722" right="0.51181102362204722" top="0.74803149606299213" bottom="0.74803149606299213" header="0.31496062992125984" footer="0.31496062992125984"/>
  <pageSetup scale="8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EAIE</vt:lpstr>
      <vt:lpstr>EAIE!Área_de_impresión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2017-08-03T19:24:05Z</cp:lastPrinted>
  <dcterms:created xsi:type="dcterms:W3CDTF">2017-08-03T19:15:55Z</dcterms:created>
  <dcterms:modified xsi:type="dcterms:W3CDTF">2017-08-03T19:24:20Z</dcterms:modified>
</cp:coreProperties>
</file>