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F6a" sheetId="1" r:id="rId1"/>
  </sheets>
  <externalReferences>
    <externalReference r:id="rId2"/>
  </externalReferences>
  <definedNames>
    <definedName name="_xlnm._FilterDatabase" localSheetId="0" hidden="1">F6a!$B$3:$H$155</definedName>
    <definedName name="Abr">#REF!</definedName>
    <definedName name="_xlnm.Print_Area" localSheetId="0">F6a!$A$1:$H$162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0">F6a!$1:$3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E161" i="1" l="1"/>
  <c r="B161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G145" i="1"/>
  <c r="F145" i="1"/>
  <c r="H145" i="1" s="1"/>
  <c r="E145" i="1"/>
  <c r="D145" i="1"/>
  <c r="C145" i="1"/>
  <c r="H144" i="1"/>
  <c r="E144" i="1"/>
  <c r="H143" i="1"/>
  <c r="E143" i="1"/>
  <c r="H142" i="1"/>
  <c r="E142" i="1"/>
  <c r="G141" i="1"/>
  <c r="F141" i="1"/>
  <c r="H141" i="1" s="1"/>
  <c r="E141" i="1"/>
  <c r="D141" i="1"/>
  <c r="C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G132" i="1"/>
  <c r="F132" i="1"/>
  <c r="H132" i="1" s="1"/>
  <c r="E132" i="1"/>
  <c r="D132" i="1"/>
  <c r="C132" i="1"/>
  <c r="H131" i="1"/>
  <c r="E131" i="1"/>
  <c r="H130" i="1"/>
  <c r="E130" i="1"/>
  <c r="H129" i="1"/>
  <c r="E129" i="1"/>
  <c r="G128" i="1"/>
  <c r="F128" i="1"/>
  <c r="H128" i="1" s="1"/>
  <c r="E128" i="1"/>
  <c r="D128" i="1"/>
  <c r="C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G118" i="1"/>
  <c r="F118" i="1"/>
  <c r="H118" i="1" s="1"/>
  <c r="E118" i="1"/>
  <c r="D118" i="1"/>
  <c r="C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G108" i="1"/>
  <c r="F108" i="1"/>
  <c r="H108" i="1" s="1"/>
  <c r="E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G98" i="1"/>
  <c r="F98" i="1"/>
  <c r="H98" i="1" s="1"/>
  <c r="E98" i="1"/>
  <c r="D98" i="1"/>
  <c r="C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G88" i="1"/>
  <c r="F88" i="1"/>
  <c r="H88" i="1" s="1"/>
  <c r="H79" i="1" s="1"/>
  <c r="E88" i="1"/>
  <c r="D88" i="1"/>
  <c r="C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G80" i="1"/>
  <c r="F80" i="1"/>
  <c r="E80" i="1"/>
  <c r="D80" i="1"/>
  <c r="C80" i="1"/>
  <c r="G79" i="1"/>
  <c r="F79" i="1"/>
  <c r="E79" i="1"/>
  <c r="D79" i="1"/>
  <c r="C79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G70" i="1"/>
  <c r="F70" i="1"/>
  <c r="H70" i="1" s="1"/>
  <c r="E70" i="1"/>
  <c r="D70" i="1"/>
  <c r="C70" i="1"/>
  <c r="H69" i="1"/>
  <c r="E69" i="1"/>
  <c r="H68" i="1"/>
  <c r="E68" i="1"/>
  <c r="H67" i="1"/>
  <c r="E67" i="1"/>
  <c r="G66" i="1"/>
  <c r="F66" i="1"/>
  <c r="H66" i="1" s="1"/>
  <c r="E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H57" i="1" s="1"/>
  <c r="E57" i="1"/>
  <c r="D57" i="1"/>
  <c r="C57" i="1"/>
  <c r="H56" i="1"/>
  <c r="E56" i="1"/>
  <c r="H55" i="1"/>
  <c r="E55" i="1"/>
  <c r="H54" i="1"/>
  <c r="E54" i="1"/>
  <c r="G53" i="1"/>
  <c r="F53" i="1"/>
  <c r="H53" i="1" s="1"/>
  <c r="E53" i="1"/>
  <c r="D53" i="1"/>
  <c r="C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H43" i="1" s="1"/>
  <c r="E43" i="1"/>
  <c r="D43" i="1"/>
  <c r="C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G33" i="1"/>
  <c r="F33" i="1"/>
  <c r="E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H23" i="1" s="1"/>
  <c r="E23" i="1"/>
  <c r="D23" i="1"/>
  <c r="C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H4" i="1" s="1"/>
  <c r="H154" i="1" s="1"/>
  <c r="E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G5" i="1"/>
  <c r="F5" i="1"/>
  <c r="E5" i="1"/>
  <c r="D5" i="1"/>
  <c r="C5" i="1"/>
  <c r="G4" i="1"/>
  <c r="G154" i="1" s="1"/>
  <c r="F4" i="1"/>
  <c r="F154" i="1" s="1"/>
  <c r="E4" i="1"/>
  <c r="E154" i="1" s="1"/>
  <c r="D4" i="1"/>
  <c r="D154" i="1" s="1"/>
  <c r="C4" i="1"/>
  <c r="C154" i="1" s="1"/>
</calcChain>
</file>

<file path=xl/sharedStrings.xml><?xml version="1.0" encoding="utf-8"?>
<sst xmlns="http://schemas.openxmlformats.org/spreadsheetml/2006/main" count="283" uniqueCount="210">
  <si>
    <t>UNIDAD DE TELEVISION DE GUANAJUATO
Clasificación por Objeto del Gasto (Capítulo y Concepto)
al 30 de Septiembre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</si>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</sst>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}"/>
    </font>
    <font>
      <sz val="10"/>
      <color theme="1"/>
      <name val="Times New Roman"/>
      <family val="2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4" fillId="0" borderId="0"/>
    <xf numFmtId="0" fontId="11" fillId="0" borderId="0"/>
    <xf numFmtId="164" fontId="1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166" fontId="18" fillId="0" borderId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7" fillId="0" borderId="0" applyFont="0" applyFill="0" applyBorder="0" applyAlignment="0" applyProtection="0"/>
    <xf numFmtId="168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5" fillId="12" borderId="18" applyNumberFormat="0" applyProtection="0">
      <alignment horizontal="left" vertical="center" indent="1"/>
    </xf>
    <xf numFmtId="0" fontId="26" fillId="0" borderId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</cellStyleXfs>
  <cellXfs count="57">
    <xf numFmtId="0" fontId="0" fillId="0" borderId="0" xfId="0"/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0" borderId="0" xfId="1" applyFont="1"/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" fontId="6" fillId="0" borderId="12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 indent="2"/>
    </xf>
    <xf numFmtId="4" fontId="7" fillId="0" borderId="12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top"/>
    </xf>
    <xf numFmtId="0" fontId="5" fillId="0" borderId="10" xfId="0" applyFont="1" applyBorder="1"/>
    <xf numFmtId="0" fontId="10" fillId="0" borderId="11" xfId="0" applyFont="1" applyBorder="1" applyAlignment="1">
      <alignment horizontal="left" vertical="center" indent="1"/>
    </xf>
    <xf numFmtId="4" fontId="10" fillId="0" borderId="12" xfId="0" applyNumberFormat="1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indent="2"/>
    </xf>
    <xf numFmtId="4" fontId="11" fillId="0" borderId="12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5" fillId="0" borderId="13" xfId="0" applyFont="1" applyBorder="1"/>
    <xf numFmtId="0" fontId="11" fillId="0" borderId="14" xfId="0" applyFont="1" applyBorder="1" applyAlignment="1">
      <alignment horizontal="left" vertical="center"/>
    </xf>
    <xf numFmtId="4" fontId="11" fillId="0" borderId="9" xfId="0" applyNumberFormat="1" applyFont="1" applyBorder="1" applyAlignment="1">
      <alignment vertical="center"/>
    </xf>
    <xf numFmtId="0" fontId="12" fillId="0" borderId="0" xfId="2" applyFont="1" applyFill="1" applyProtection="1">
      <protection locked="0"/>
    </xf>
    <xf numFmtId="49" fontId="13" fillId="0" borderId="0" xfId="2" applyNumberFormat="1" applyFont="1" applyFill="1" applyAlignment="1" applyProtection="1">
      <alignment horizontal="left" vertical="top" wrapText="1"/>
      <protection locked="0"/>
    </xf>
    <xf numFmtId="4" fontId="13" fillId="0" borderId="0" xfId="2" applyNumberFormat="1" applyFont="1" applyFill="1" applyAlignment="1" applyProtection="1">
      <alignment horizontal="right" vertical="top"/>
      <protection locked="0"/>
    </xf>
    <xf numFmtId="0" fontId="14" fillId="0" borderId="0" xfId="1" applyFont="1"/>
    <xf numFmtId="0" fontId="13" fillId="0" borderId="0" xfId="1" applyFont="1" applyAlignment="1"/>
    <xf numFmtId="0" fontId="15" fillId="0" borderId="0" xfId="2" applyFont="1" applyFill="1" applyProtection="1">
      <protection locked="0"/>
    </xf>
    <xf numFmtId="0" fontId="14" fillId="0" borderId="0" xfId="1" applyFont="1" applyAlignment="1">
      <alignment wrapText="1"/>
    </xf>
    <xf numFmtId="0" fontId="4" fillId="0" borderId="0" xfId="1"/>
    <xf numFmtId="49" fontId="13" fillId="0" borderId="0" xfId="2" applyNumberFormat="1" applyFont="1" applyFill="1" applyProtection="1">
      <protection locked="0"/>
    </xf>
    <xf numFmtId="49" fontId="13" fillId="0" borderId="0" xfId="2" applyNumberFormat="1" applyFont="1" applyFill="1" applyAlignment="1" applyProtection="1">
      <alignment wrapText="1"/>
      <protection locked="0"/>
    </xf>
    <xf numFmtId="4" fontId="13" fillId="0" borderId="15" xfId="2" applyNumberFormat="1" applyFont="1" applyFill="1" applyBorder="1" applyProtection="1">
      <protection locked="0"/>
    </xf>
    <xf numFmtId="0" fontId="14" fillId="0" borderId="15" xfId="1" applyFont="1" applyBorder="1"/>
    <xf numFmtId="0" fontId="4" fillId="0" borderId="15" xfId="1" applyBorder="1"/>
    <xf numFmtId="0" fontId="15" fillId="0" borderId="16" xfId="2" applyFont="1" applyFill="1" applyBorder="1" applyAlignment="1" applyProtection="1">
      <alignment horizontal="center" wrapText="1"/>
      <protection locked="0"/>
    </xf>
    <xf numFmtId="0" fontId="13" fillId="0" borderId="0" xfId="2" applyFont="1" applyFill="1" applyProtection="1">
      <protection locked="0"/>
    </xf>
    <xf numFmtId="0" fontId="15" fillId="0" borderId="17" xfId="2" applyFont="1" applyFill="1" applyBorder="1" applyAlignment="1" applyProtection="1">
      <alignment horizontal="center"/>
      <protection locked="0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0" fontId="16" fillId="0" borderId="0" xfId="2" applyFont="1" applyFill="1" applyBorder="1" applyAlignment="1" applyProtection="1">
      <alignment horizontal="center" vertical="top"/>
      <protection locked="0"/>
    </xf>
    <xf numFmtId="0" fontId="5" fillId="0" borderId="0" xfId="1" applyFont="1" applyAlignment="1">
      <alignment wrapText="1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66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00"/>
    <cellStyle name="Normal 2 18 3" xfId="201"/>
    <cellStyle name="Normal 2 19" xfId="202"/>
    <cellStyle name="Normal 2 19 2" xfId="203"/>
    <cellStyle name="Normal 2 2" xfId="204"/>
    <cellStyle name="Normal 2 2 10" xfId="205"/>
    <cellStyle name="Normal 2 2 11" xfId="206"/>
    <cellStyle name="Normal 2 2 12" xfId="207"/>
    <cellStyle name="Normal 2 2 13" xfId="208"/>
    <cellStyle name="Normal 2 2 14" xfId="209"/>
    <cellStyle name="Normal 2 2 15" xfId="210"/>
    <cellStyle name="Normal 2 2 16" xfId="211"/>
    <cellStyle name="Normal 2 2 17" xfId="212"/>
    <cellStyle name="Normal 2 2 18" xfId="213"/>
    <cellStyle name="Normal 2 2 19" xfId="214"/>
    <cellStyle name="Normal 2 2 2" xfId="215"/>
    <cellStyle name="Normal 2 2 2 2" xfId="216"/>
    <cellStyle name="Normal 2 2 2 3" xfId="217"/>
    <cellStyle name="Normal 2 2 2 4" xfId="218"/>
    <cellStyle name="Normal 2 2 2 5" xfId="219"/>
    <cellStyle name="Normal 2 2 2 6" xfId="220"/>
    <cellStyle name="Normal 2 2 2 7" xfId="221"/>
    <cellStyle name="Normal 2 2 20" xfId="222"/>
    <cellStyle name="Normal 2 2 21" xfId="223"/>
    <cellStyle name="Normal 2 2 22" xfId="224"/>
    <cellStyle name="Normal 2 2 23" xfId="225"/>
    <cellStyle name="Normal 2 2 3" xfId="226"/>
    <cellStyle name="Normal 2 2 4" xfId="227"/>
    <cellStyle name="Normal 2 2 5" xfId="228"/>
    <cellStyle name="Normal 2 2 6" xfId="229"/>
    <cellStyle name="Normal 2 2 7" xfId="230"/>
    <cellStyle name="Normal 2 2 8" xfId="231"/>
    <cellStyle name="Normal 2 2 9" xfId="232"/>
    <cellStyle name="Normal 2 20" xfId="233"/>
    <cellStyle name="Normal 2 20 2" xfId="234"/>
    <cellStyle name="Normal 2 21" xfId="235"/>
    <cellStyle name="Normal 2 21 2" xfId="236"/>
    <cellStyle name="Normal 2 22" xfId="237"/>
    <cellStyle name="Normal 2 22 2" xfId="238"/>
    <cellStyle name="Normal 2 23" xfId="239"/>
    <cellStyle name="Normal 2 24" xfId="240"/>
    <cellStyle name="Normal 2 25" xfId="241"/>
    <cellStyle name="Normal 2 26" xfId="242"/>
    <cellStyle name="Normal 2 27" xfId="243"/>
    <cellStyle name="Normal 2 28" xfId="244"/>
    <cellStyle name="Normal 2 29" xfId="245"/>
    <cellStyle name="Normal 2 3" xfId="246"/>
    <cellStyle name="Normal 2 3 10" xfId="247"/>
    <cellStyle name="Normal 2 3 11" xfId="248"/>
    <cellStyle name="Normal 2 3 12" xfId="249"/>
    <cellStyle name="Normal 2 3 13" xfId="250"/>
    <cellStyle name="Normal 2 3 14" xfId="251"/>
    <cellStyle name="Normal 2 3 15" xfId="252"/>
    <cellStyle name="Normal 2 3 16" xfId="253"/>
    <cellStyle name="Normal 2 3 17" xfId="254"/>
    <cellStyle name="Normal 2 3 2" xfId="255"/>
    <cellStyle name="Normal 2 3 2 10" xfId="256"/>
    <cellStyle name="Normal 2 3 2 11" xfId="257"/>
    <cellStyle name="Normal 2 3 2 12" xfId="258"/>
    <cellStyle name="Normal 2 3 2 13" xfId="259"/>
    <cellStyle name="Normal 2 3 2 14" xfId="260"/>
    <cellStyle name="Normal 2 3 2 15" xfId="261"/>
    <cellStyle name="Normal 2 3 2 16" xfId="262"/>
    <cellStyle name="Normal 2 3 2 17" xfId="263"/>
    <cellStyle name="Normal 2 3 2 2" xfId="264"/>
    <cellStyle name="Normal 2 3 2 3" xfId="265"/>
    <cellStyle name="Normal 2 3 2 4" xfId="266"/>
    <cellStyle name="Normal 2 3 2 5" xfId="267"/>
    <cellStyle name="Normal 2 3 2 6" xfId="268"/>
    <cellStyle name="Normal 2 3 2 7" xfId="269"/>
    <cellStyle name="Normal 2 3 2 8" xfId="270"/>
    <cellStyle name="Normal 2 3 2 9" xfId="271"/>
    <cellStyle name="Normal 2 3 3" xfId="272"/>
    <cellStyle name="Normal 2 3 4" xfId="273"/>
    <cellStyle name="Normal 2 3 5" xfId="274"/>
    <cellStyle name="Normal 2 3 6" xfId="275"/>
    <cellStyle name="Normal 2 3 7" xfId="276"/>
    <cellStyle name="Normal 2 3 8" xfId="277"/>
    <cellStyle name="Normal 2 3 8 2" xfId="278"/>
    <cellStyle name="Normal 2 3 9" xfId="279"/>
    <cellStyle name="Normal 2 30" xfId="280"/>
    <cellStyle name="Normal 2 31" xfId="2"/>
    <cellStyle name="Normal 2 4" xfId="281"/>
    <cellStyle name="Normal 2 4 2" xfId="282"/>
    <cellStyle name="Normal 2 4 3" xfId="283"/>
    <cellStyle name="Normal 2 4 4" xfId="284"/>
    <cellStyle name="Normal 2 5" xfId="285"/>
    <cellStyle name="Normal 2 5 2" xfId="286"/>
    <cellStyle name="Normal 2 5 3" xfId="287"/>
    <cellStyle name="Normal 2 5 4" xfId="288"/>
    <cellStyle name="Normal 2 6" xfId="289"/>
    <cellStyle name="Normal 2 6 2" xfId="290"/>
    <cellStyle name="Normal 2 6 3" xfId="291"/>
    <cellStyle name="Normal 2 6 4" xfId="292"/>
    <cellStyle name="Normal 2 7" xfId="293"/>
    <cellStyle name="Normal 2 7 2" xfId="294"/>
    <cellStyle name="Normal 2 7 3" xfId="295"/>
    <cellStyle name="Normal 2 7 4" xfId="296"/>
    <cellStyle name="Normal 2 8" xfId="297"/>
    <cellStyle name="Normal 2 8 2" xfId="298"/>
    <cellStyle name="Normal 2 8 3" xfId="299"/>
    <cellStyle name="Normal 2 8 4" xfId="300"/>
    <cellStyle name="Normal 2 82" xfId="301"/>
    <cellStyle name="Normal 2 83" xfId="302"/>
    <cellStyle name="Normal 2 86" xfId="303"/>
    <cellStyle name="Normal 2 9" xfId="304"/>
    <cellStyle name="Normal 2 9 2" xfId="305"/>
    <cellStyle name="Normal 2 9 3" xfId="306"/>
    <cellStyle name="Normal 2 9 4" xfId="307"/>
    <cellStyle name="Normal 3" xfId="308"/>
    <cellStyle name="Normal 3 10" xfId="309"/>
    <cellStyle name="Normal 3 11" xfId="1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RBI"/>
      <sheetName val="RBM"/>
      <sheetName val="PyPI"/>
      <sheetName val="IR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5">
          <cell r="A35">
            <v>0</v>
          </cell>
          <cell r="F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162"/>
  <sheetViews>
    <sheetView showGridLines="0" tabSelected="1" workbookViewId="0">
      <selection activeCell="A5" sqref="A5:B5"/>
    </sheetView>
  </sheetViews>
  <sheetFormatPr baseColWidth="10" defaultColWidth="11.42578125" defaultRowHeight="12.75"/>
  <cols>
    <col min="1" max="1" width="4.140625" style="4" customWidth="1"/>
    <col min="2" max="2" width="53.140625" style="56" customWidth="1"/>
    <col min="3" max="3" width="11.28515625" style="4" bestFit="1" customWidth="1"/>
    <col min="4" max="4" width="12.5703125" style="4" customWidth="1"/>
    <col min="5" max="5" width="12" style="4" customWidth="1"/>
    <col min="6" max="6" width="11.42578125" style="4" customWidth="1"/>
    <col min="7" max="7" width="10.5703125" style="4" customWidth="1"/>
    <col min="8" max="8" width="13.28515625" style="4" bestFit="1" customWidth="1"/>
    <col min="9" max="16384" width="11.42578125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78768550.920000002</v>
      </c>
      <c r="D4" s="15">
        <f t="shared" ref="D4:H4" si="0">D5+D13+D23+D33+D43+D53+D57+D66+D70</f>
        <v>30077503.920000002</v>
      </c>
      <c r="E4" s="15">
        <f t="shared" si="0"/>
        <v>108846054.84</v>
      </c>
      <c r="F4" s="15">
        <f t="shared" si="0"/>
        <v>57197025.609999999</v>
      </c>
      <c r="G4" s="15">
        <f t="shared" si="0"/>
        <v>57174551.740000002</v>
      </c>
      <c r="H4" s="15">
        <f t="shared" si="0"/>
        <v>51649029.230000004</v>
      </c>
    </row>
    <row r="5" spans="1:8">
      <c r="A5" s="16" t="s">
        <v>10</v>
      </c>
      <c r="B5" s="17"/>
      <c r="C5" s="18">
        <f>SUM(C6:C12)</f>
        <v>46255679.920000002</v>
      </c>
      <c r="D5" s="18">
        <f t="shared" ref="D5:H5" si="1">SUM(D6:D12)</f>
        <v>3918910.4800000004</v>
      </c>
      <c r="E5" s="18">
        <f t="shared" si="1"/>
        <v>50174590.400000006</v>
      </c>
      <c r="F5" s="18">
        <f t="shared" si="1"/>
        <v>30854083.580000002</v>
      </c>
      <c r="G5" s="18">
        <f t="shared" si="1"/>
        <v>30854083.580000002</v>
      </c>
      <c r="H5" s="18">
        <f t="shared" si="1"/>
        <v>19320506.820000004</v>
      </c>
    </row>
    <row r="6" spans="1:8">
      <c r="A6" s="19" t="s">
        <v>11</v>
      </c>
      <c r="B6" s="20" t="s">
        <v>12</v>
      </c>
      <c r="C6" s="21">
        <v>10731972</v>
      </c>
      <c r="D6" s="21">
        <v>337966.75</v>
      </c>
      <c r="E6" s="21">
        <f>C6+D6</f>
        <v>11069938.75</v>
      </c>
      <c r="F6" s="21">
        <v>7662191.8399999999</v>
      </c>
      <c r="G6" s="21">
        <v>7662191.8399999999</v>
      </c>
      <c r="H6" s="21">
        <f>E6-F6</f>
        <v>3407746.91</v>
      </c>
    </row>
    <row r="7" spans="1:8">
      <c r="A7" s="19" t="s">
        <v>13</v>
      </c>
      <c r="B7" s="20" t="s">
        <v>14</v>
      </c>
      <c r="C7" s="21">
        <v>5000000</v>
      </c>
      <c r="D7" s="21">
        <v>1171664.54</v>
      </c>
      <c r="E7" s="21">
        <f t="shared" ref="E7:E12" si="2">C7+D7</f>
        <v>6171664.54</v>
      </c>
      <c r="F7" s="21">
        <v>3877793.56</v>
      </c>
      <c r="G7" s="21">
        <v>3877793.56</v>
      </c>
      <c r="H7" s="21">
        <f t="shared" ref="H7:H70" si="3">E7-F7</f>
        <v>2293870.98</v>
      </c>
    </row>
    <row r="8" spans="1:8">
      <c r="A8" s="19" t="s">
        <v>15</v>
      </c>
      <c r="B8" s="20" t="s">
        <v>16</v>
      </c>
      <c r="C8" s="21">
        <v>14449997</v>
      </c>
      <c r="D8" s="21">
        <v>371133.07</v>
      </c>
      <c r="E8" s="21">
        <f t="shared" si="2"/>
        <v>14821130.07</v>
      </c>
      <c r="F8" s="21">
        <v>6934278.6299999999</v>
      </c>
      <c r="G8" s="21">
        <v>6934278.6299999999</v>
      </c>
      <c r="H8" s="21">
        <f t="shared" si="3"/>
        <v>7886851.4400000004</v>
      </c>
    </row>
    <row r="9" spans="1:8">
      <c r="A9" s="19" t="s">
        <v>17</v>
      </c>
      <c r="B9" s="20" t="s">
        <v>18</v>
      </c>
      <c r="C9" s="21">
        <v>3622818.92</v>
      </c>
      <c r="D9" s="21">
        <v>251380.11</v>
      </c>
      <c r="E9" s="21">
        <f t="shared" si="2"/>
        <v>3874199.03</v>
      </c>
      <c r="F9" s="21">
        <v>2503995.7000000002</v>
      </c>
      <c r="G9" s="21">
        <v>2503995.7000000002</v>
      </c>
      <c r="H9" s="21">
        <f t="shared" si="3"/>
        <v>1370203.3299999996</v>
      </c>
    </row>
    <row r="10" spans="1:8">
      <c r="A10" s="19" t="s">
        <v>19</v>
      </c>
      <c r="B10" s="20" t="s">
        <v>20</v>
      </c>
      <c r="C10" s="21">
        <v>12350464</v>
      </c>
      <c r="D10" s="21">
        <v>1782142.62</v>
      </c>
      <c r="E10" s="21">
        <f t="shared" si="2"/>
        <v>14132606.620000001</v>
      </c>
      <c r="F10" s="21">
        <v>9822259.8699999992</v>
      </c>
      <c r="G10" s="21">
        <v>9822259.8699999992</v>
      </c>
      <c r="H10" s="21">
        <f t="shared" si="3"/>
        <v>4310346.7500000019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100428</v>
      </c>
      <c r="D12" s="21">
        <v>4623.3900000000003</v>
      </c>
      <c r="E12" s="21">
        <f t="shared" si="2"/>
        <v>105051.39</v>
      </c>
      <c r="F12" s="21">
        <v>53563.98</v>
      </c>
      <c r="G12" s="21">
        <v>53563.98</v>
      </c>
      <c r="H12" s="21">
        <f t="shared" si="3"/>
        <v>51487.409999999996</v>
      </c>
    </row>
    <row r="13" spans="1:8">
      <c r="A13" s="16" t="s">
        <v>25</v>
      </c>
      <c r="B13" s="17"/>
      <c r="C13" s="18">
        <f>SUM(C14:C22)</f>
        <v>2438950</v>
      </c>
      <c r="D13" s="18">
        <f t="shared" ref="D13:G13" si="4">SUM(D14:D22)</f>
        <v>1238203.25</v>
      </c>
      <c r="E13" s="18">
        <f t="shared" si="4"/>
        <v>3677153.25</v>
      </c>
      <c r="F13" s="18">
        <f t="shared" si="4"/>
        <v>2734768.31</v>
      </c>
      <c r="G13" s="18">
        <f t="shared" si="4"/>
        <v>2734032.31</v>
      </c>
      <c r="H13" s="18">
        <f t="shared" si="3"/>
        <v>942384.94</v>
      </c>
    </row>
    <row r="14" spans="1:8">
      <c r="A14" s="19" t="s">
        <v>26</v>
      </c>
      <c r="B14" s="20" t="s">
        <v>27</v>
      </c>
      <c r="C14" s="21">
        <v>327079.36</v>
      </c>
      <c r="D14" s="21">
        <v>149024.85999999999</v>
      </c>
      <c r="E14" s="21">
        <f t="shared" ref="E14:E22" si="5">C14+D14</f>
        <v>476104.22</v>
      </c>
      <c r="F14" s="21">
        <v>357370.75</v>
      </c>
      <c r="G14" s="21">
        <v>357370.75</v>
      </c>
      <c r="H14" s="21">
        <f t="shared" si="3"/>
        <v>118733.46999999997</v>
      </c>
    </row>
    <row r="15" spans="1:8">
      <c r="A15" s="19" t="s">
        <v>28</v>
      </c>
      <c r="B15" s="20" t="s">
        <v>29</v>
      </c>
      <c r="C15" s="21">
        <v>272967.40000000002</v>
      </c>
      <c r="D15" s="21">
        <v>281016.51</v>
      </c>
      <c r="E15" s="21">
        <f t="shared" si="5"/>
        <v>553983.91</v>
      </c>
      <c r="F15" s="21">
        <v>450453.36</v>
      </c>
      <c r="G15" s="21">
        <v>450453.36</v>
      </c>
      <c r="H15" s="21">
        <f t="shared" si="3"/>
        <v>103530.55000000005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228500</v>
      </c>
      <c r="D17" s="21">
        <v>578701.04</v>
      </c>
      <c r="E17" s="21">
        <f t="shared" si="5"/>
        <v>807201.04</v>
      </c>
      <c r="F17" s="21">
        <v>674408.47</v>
      </c>
      <c r="G17" s="21">
        <v>673672.47</v>
      </c>
      <c r="H17" s="21">
        <f t="shared" si="3"/>
        <v>132792.57000000007</v>
      </c>
    </row>
    <row r="18" spans="1:8">
      <c r="A18" s="19" t="s">
        <v>34</v>
      </c>
      <c r="B18" s="20" t="s">
        <v>35</v>
      </c>
      <c r="C18" s="21">
        <v>6929</v>
      </c>
      <c r="D18" s="21">
        <v>-797.24</v>
      </c>
      <c r="E18" s="21">
        <f t="shared" si="5"/>
        <v>6131.76</v>
      </c>
      <c r="F18" s="21">
        <v>5821.47</v>
      </c>
      <c r="G18" s="21">
        <v>5821.47</v>
      </c>
      <c r="H18" s="21">
        <f t="shared" si="3"/>
        <v>310.28999999999996</v>
      </c>
    </row>
    <row r="19" spans="1:8">
      <c r="A19" s="19" t="s">
        <v>36</v>
      </c>
      <c r="B19" s="20" t="s">
        <v>37</v>
      </c>
      <c r="C19" s="21">
        <v>933280</v>
      </c>
      <c r="D19" s="21">
        <v>0</v>
      </c>
      <c r="E19" s="21">
        <f t="shared" si="5"/>
        <v>933280</v>
      </c>
      <c r="F19" s="21">
        <v>816280.67</v>
      </c>
      <c r="G19" s="21">
        <v>816280.67</v>
      </c>
      <c r="H19" s="21">
        <f t="shared" si="3"/>
        <v>116999.32999999996</v>
      </c>
    </row>
    <row r="20" spans="1:8">
      <c r="A20" s="19" t="s">
        <v>38</v>
      </c>
      <c r="B20" s="20" t="s">
        <v>39</v>
      </c>
      <c r="C20" s="21">
        <v>405603.6</v>
      </c>
      <c r="D20" s="21">
        <v>-1443.4</v>
      </c>
      <c r="E20" s="21">
        <f t="shared" si="5"/>
        <v>404160.19999999995</v>
      </c>
      <c r="F20" s="21">
        <v>3647.04</v>
      </c>
      <c r="G20" s="21">
        <v>3647.04</v>
      </c>
      <c r="H20" s="21">
        <f t="shared" si="3"/>
        <v>400513.16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264590.64</v>
      </c>
      <c r="D22" s="21">
        <v>231701.48</v>
      </c>
      <c r="E22" s="21">
        <f t="shared" si="5"/>
        <v>496292.12</v>
      </c>
      <c r="F22" s="21">
        <v>426786.55</v>
      </c>
      <c r="G22" s="21">
        <v>426786.55</v>
      </c>
      <c r="H22" s="21">
        <f t="shared" si="3"/>
        <v>69505.570000000007</v>
      </c>
    </row>
    <row r="23" spans="1:8">
      <c r="A23" s="16" t="s">
        <v>44</v>
      </c>
      <c r="B23" s="17"/>
      <c r="C23" s="18">
        <f>SUM(C24:C32)</f>
        <v>17653921</v>
      </c>
      <c r="D23" s="18">
        <f t="shared" ref="D23:G23" si="6">SUM(D24:D32)</f>
        <v>16214739.82</v>
      </c>
      <c r="E23" s="18">
        <f t="shared" si="6"/>
        <v>33868660.82</v>
      </c>
      <c r="F23" s="18">
        <f t="shared" si="6"/>
        <v>22925220.969999999</v>
      </c>
      <c r="G23" s="18">
        <f t="shared" si="6"/>
        <v>22903483.100000001</v>
      </c>
      <c r="H23" s="18">
        <f t="shared" si="3"/>
        <v>10943439.850000001</v>
      </c>
    </row>
    <row r="24" spans="1:8">
      <c r="A24" s="19" t="s">
        <v>45</v>
      </c>
      <c r="B24" s="20" t="s">
        <v>46</v>
      </c>
      <c r="C24" s="21">
        <v>9534327</v>
      </c>
      <c r="D24" s="21">
        <v>807007.01</v>
      </c>
      <c r="E24" s="21">
        <f t="shared" ref="E24:E32" si="7">C24+D24</f>
        <v>10341334.01</v>
      </c>
      <c r="F24" s="21">
        <v>7682981.1900000004</v>
      </c>
      <c r="G24" s="21">
        <v>7677143.1900000004</v>
      </c>
      <c r="H24" s="21">
        <f t="shared" si="3"/>
        <v>2658352.8199999994</v>
      </c>
    </row>
    <row r="25" spans="1:8">
      <c r="A25" s="19" t="s">
        <v>47</v>
      </c>
      <c r="B25" s="20" t="s">
        <v>48</v>
      </c>
      <c r="C25" s="21">
        <v>2431817.98</v>
      </c>
      <c r="D25" s="21">
        <v>-463514.35</v>
      </c>
      <c r="E25" s="21">
        <f t="shared" si="7"/>
        <v>1968303.63</v>
      </c>
      <c r="F25" s="21">
        <v>830003.49</v>
      </c>
      <c r="G25" s="21">
        <v>830003.49</v>
      </c>
      <c r="H25" s="21">
        <f t="shared" si="3"/>
        <v>1138300.1399999999</v>
      </c>
    </row>
    <row r="26" spans="1:8">
      <c r="A26" s="19" t="s">
        <v>49</v>
      </c>
      <c r="B26" s="20" t="s">
        <v>50</v>
      </c>
      <c r="C26" s="21">
        <v>1203221.02</v>
      </c>
      <c r="D26" s="21">
        <v>4180196.89</v>
      </c>
      <c r="E26" s="21">
        <f t="shared" si="7"/>
        <v>5383417.9100000001</v>
      </c>
      <c r="F26" s="21">
        <v>1680602.78</v>
      </c>
      <c r="G26" s="21">
        <v>1680602.78</v>
      </c>
      <c r="H26" s="21">
        <f t="shared" si="3"/>
        <v>3702815.13</v>
      </c>
    </row>
    <row r="27" spans="1:8">
      <c r="A27" s="19" t="s">
        <v>51</v>
      </c>
      <c r="B27" s="20" t="s">
        <v>52</v>
      </c>
      <c r="C27" s="21">
        <v>431800</v>
      </c>
      <c r="D27" s="21">
        <v>168568.76</v>
      </c>
      <c r="E27" s="21">
        <f t="shared" si="7"/>
        <v>600368.76</v>
      </c>
      <c r="F27" s="21">
        <v>586821.1</v>
      </c>
      <c r="G27" s="21">
        <v>586821.1</v>
      </c>
      <c r="H27" s="21">
        <f t="shared" si="3"/>
        <v>13547.660000000033</v>
      </c>
    </row>
    <row r="28" spans="1:8">
      <c r="A28" s="19" t="s">
        <v>53</v>
      </c>
      <c r="B28" s="20" t="s">
        <v>54</v>
      </c>
      <c r="C28" s="21">
        <v>1343380</v>
      </c>
      <c r="D28" s="21">
        <v>5415487.0999999996</v>
      </c>
      <c r="E28" s="21">
        <f t="shared" si="7"/>
        <v>6758867.0999999996</v>
      </c>
      <c r="F28" s="21">
        <v>5629999.2000000002</v>
      </c>
      <c r="G28" s="21">
        <v>5629999.2000000002</v>
      </c>
      <c r="H28" s="21">
        <f t="shared" si="3"/>
        <v>1128867.8999999994</v>
      </c>
    </row>
    <row r="29" spans="1:8">
      <c r="A29" s="19" t="s">
        <v>55</v>
      </c>
      <c r="B29" s="20" t="s">
        <v>56</v>
      </c>
      <c r="C29" s="21">
        <v>700000</v>
      </c>
      <c r="D29" s="21">
        <v>4898918</v>
      </c>
      <c r="E29" s="21">
        <f t="shared" si="7"/>
        <v>5598918</v>
      </c>
      <c r="F29" s="21">
        <v>4055663.42</v>
      </c>
      <c r="G29" s="21">
        <v>4055663.42</v>
      </c>
      <c r="H29" s="21">
        <f t="shared" si="3"/>
        <v>1543254.58</v>
      </c>
    </row>
    <row r="30" spans="1:8">
      <c r="A30" s="19" t="s">
        <v>57</v>
      </c>
      <c r="B30" s="20" t="s">
        <v>58</v>
      </c>
      <c r="C30" s="21">
        <v>837211</v>
      </c>
      <c r="D30" s="21">
        <v>780374.88</v>
      </c>
      <c r="E30" s="21">
        <f t="shared" si="7"/>
        <v>1617585.88</v>
      </c>
      <c r="F30" s="21">
        <v>1302682.8999999999</v>
      </c>
      <c r="G30" s="21">
        <v>1287923.03</v>
      </c>
      <c r="H30" s="21">
        <f t="shared" si="3"/>
        <v>314902.98</v>
      </c>
    </row>
    <row r="31" spans="1:8">
      <c r="A31" s="19" t="s">
        <v>59</v>
      </c>
      <c r="B31" s="20" t="s">
        <v>60</v>
      </c>
      <c r="C31" s="21">
        <v>194600</v>
      </c>
      <c r="D31" s="21">
        <v>499488.43</v>
      </c>
      <c r="E31" s="21">
        <f t="shared" si="7"/>
        <v>694088.42999999993</v>
      </c>
      <c r="F31" s="21">
        <v>554510.37</v>
      </c>
      <c r="G31" s="21">
        <v>553534.37</v>
      </c>
      <c r="H31" s="21">
        <f t="shared" si="3"/>
        <v>139578.05999999994</v>
      </c>
    </row>
    <row r="32" spans="1:8">
      <c r="A32" s="19" t="s">
        <v>61</v>
      </c>
      <c r="B32" s="20" t="s">
        <v>62</v>
      </c>
      <c r="C32" s="21">
        <v>977564</v>
      </c>
      <c r="D32" s="21">
        <v>-71786.899999999994</v>
      </c>
      <c r="E32" s="21">
        <f t="shared" si="7"/>
        <v>905777.1</v>
      </c>
      <c r="F32" s="21">
        <v>601956.52</v>
      </c>
      <c r="G32" s="21">
        <v>601792.52</v>
      </c>
      <c r="H32" s="21">
        <f t="shared" si="3"/>
        <v>303820.57999999996</v>
      </c>
    </row>
    <row r="33" spans="1:8" ht="25.5" customHeight="1">
      <c r="A33" s="16" t="s">
        <v>63</v>
      </c>
      <c r="B33" s="17"/>
      <c r="C33" s="18">
        <f>SUM(C34:C42)</f>
        <v>120000</v>
      </c>
      <c r="D33" s="18">
        <f t="shared" ref="D33:G33" si="8">SUM(D34:D42)</f>
        <v>150980</v>
      </c>
      <c r="E33" s="18">
        <f t="shared" si="8"/>
        <v>270980</v>
      </c>
      <c r="F33" s="18">
        <f t="shared" si="8"/>
        <v>251718.5</v>
      </c>
      <c r="G33" s="18">
        <f t="shared" si="8"/>
        <v>251718.5</v>
      </c>
      <c r="H33" s="18">
        <f t="shared" si="3"/>
        <v>19261.5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/>
      <c r="D37" s="21"/>
      <c r="E37" s="21">
        <f t="shared" si="9"/>
        <v>0</v>
      </c>
      <c r="F37" s="21"/>
      <c r="G37" s="21"/>
      <c r="H37" s="21">
        <f t="shared" si="3"/>
        <v>0</v>
      </c>
    </row>
    <row r="38" spans="1:8">
      <c r="A38" s="19" t="s">
        <v>72</v>
      </c>
      <c r="B38" s="20" t="s">
        <v>73</v>
      </c>
      <c r="C38" s="21">
        <v>120000</v>
      </c>
      <c r="D38" s="21">
        <v>150980</v>
      </c>
      <c r="E38" s="21">
        <f t="shared" si="9"/>
        <v>270980</v>
      </c>
      <c r="F38" s="21">
        <v>251718.5</v>
      </c>
      <c r="G38" s="21">
        <v>251718.5</v>
      </c>
      <c r="H38" s="21">
        <f t="shared" si="3"/>
        <v>19261.5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12300000</v>
      </c>
      <c r="D43" s="18">
        <f t="shared" ref="D43:G43" si="10">SUM(D44:D52)</f>
        <v>8554670.370000001</v>
      </c>
      <c r="E43" s="18">
        <f t="shared" si="10"/>
        <v>20854670.370000001</v>
      </c>
      <c r="F43" s="18">
        <f t="shared" si="10"/>
        <v>431234.25</v>
      </c>
      <c r="G43" s="18">
        <f t="shared" si="10"/>
        <v>431234.25</v>
      </c>
      <c r="H43" s="18">
        <f t="shared" si="3"/>
        <v>20423436.120000001</v>
      </c>
    </row>
    <row r="44" spans="1:8">
      <c r="A44" s="19" t="s">
        <v>81</v>
      </c>
      <c r="B44" s="20" t="s">
        <v>82</v>
      </c>
      <c r="C44" s="21">
        <v>6340000</v>
      </c>
      <c r="D44" s="21">
        <v>2395702.7400000002</v>
      </c>
      <c r="E44" s="21">
        <f t="shared" ref="E44:E52" si="11">C44+D44</f>
        <v>8735702.7400000002</v>
      </c>
      <c r="F44" s="21">
        <v>401134.25</v>
      </c>
      <c r="G44" s="21">
        <v>401134.25</v>
      </c>
      <c r="H44" s="21">
        <f t="shared" si="3"/>
        <v>8334568.4900000002</v>
      </c>
    </row>
    <row r="45" spans="1:8">
      <c r="A45" s="19" t="s">
        <v>83</v>
      </c>
      <c r="B45" s="20" t="s">
        <v>84</v>
      </c>
      <c r="C45" s="21">
        <v>0</v>
      </c>
      <c r="D45" s="21">
        <v>5205510.88</v>
      </c>
      <c r="E45" s="21">
        <f t="shared" si="11"/>
        <v>5205510.88</v>
      </c>
      <c r="F45" s="21">
        <v>0</v>
      </c>
      <c r="G45" s="21">
        <v>0</v>
      </c>
      <c r="H45" s="21">
        <f t="shared" si="3"/>
        <v>5205510.88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>
        <v>0</v>
      </c>
      <c r="D47" s="21">
        <v>1649520</v>
      </c>
      <c r="E47" s="21">
        <f t="shared" si="11"/>
        <v>1649520</v>
      </c>
      <c r="F47" s="21">
        <v>0</v>
      </c>
      <c r="G47" s="21">
        <v>0</v>
      </c>
      <c r="H47" s="21">
        <f t="shared" si="3"/>
        <v>1649520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5960000</v>
      </c>
      <c r="D49" s="21">
        <v>-696063.25</v>
      </c>
      <c r="E49" s="21">
        <f t="shared" si="11"/>
        <v>5263936.75</v>
      </c>
      <c r="F49" s="21">
        <v>30100</v>
      </c>
      <c r="G49" s="21">
        <v>30100</v>
      </c>
      <c r="H49" s="21">
        <f t="shared" si="3"/>
        <v>5233836.75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0</v>
      </c>
      <c r="E79" s="25">
        <f t="shared" si="21"/>
        <v>0</v>
      </c>
      <c r="F79" s="25">
        <f t="shared" si="21"/>
        <v>0</v>
      </c>
      <c r="G79" s="25">
        <f t="shared" si="21"/>
        <v>0</v>
      </c>
      <c r="H79" s="25">
        <f t="shared" si="21"/>
        <v>0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0</v>
      </c>
      <c r="E80" s="25">
        <f t="shared" si="22"/>
        <v>0</v>
      </c>
      <c r="F80" s="25">
        <f t="shared" si="22"/>
        <v>0</v>
      </c>
      <c r="G80" s="25">
        <f t="shared" si="22"/>
        <v>0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/>
      <c r="D81" s="31"/>
      <c r="E81" s="21">
        <f t="shared" ref="E81:E87" si="23">C81+D81</f>
        <v>0</v>
      </c>
      <c r="F81" s="31"/>
      <c r="G81" s="31"/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/>
      <c r="D84" s="31"/>
      <c r="E84" s="21">
        <f t="shared" si="23"/>
        <v>0</v>
      </c>
      <c r="F84" s="31"/>
      <c r="G84" s="31"/>
      <c r="H84" s="31">
        <f t="shared" si="24"/>
        <v>0</v>
      </c>
    </row>
    <row r="85" spans="1:8">
      <c r="A85" s="19" t="s">
        <v>149</v>
      </c>
      <c r="B85" s="30" t="s">
        <v>20</v>
      </c>
      <c r="C85" s="31"/>
      <c r="D85" s="31"/>
      <c r="E85" s="21">
        <f t="shared" si="23"/>
        <v>0</v>
      </c>
      <c r="F85" s="31"/>
      <c r="G85" s="31"/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0</v>
      </c>
      <c r="E88" s="25">
        <f t="shared" si="25"/>
        <v>0</v>
      </c>
      <c r="F88" s="25">
        <f t="shared" si="25"/>
        <v>0</v>
      </c>
      <c r="G88" s="25">
        <f t="shared" si="25"/>
        <v>0</v>
      </c>
      <c r="H88" s="25">
        <f t="shared" si="24"/>
        <v>0</v>
      </c>
    </row>
    <row r="89" spans="1:8">
      <c r="A89" s="19" t="s">
        <v>152</v>
      </c>
      <c r="B89" s="30" t="s">
        <v>27</v>
      </c>
      <c r="C89" s="31"/>
      <c r="D89" s="31"/>
      <c r="E89" s="21">
        <f t="shared" ref="E89:E97" si="26">C89+D89</f>
        <v>0</v>
      </c>
      <c r="F89" s="31"/>
      <c r="G89" s="31"/>
      <c r="H89" s="31">
        <f t="shared" si="24"/>
        <v>0</v>
      </c>
    </row>
    <row r="90" spans="1:8">
      <c r="A90" s="19" t="s">
        <v>153</v>
      </c>
      <c r="B90" s="30" t="s">
        <v>29</v>
      </c>
      <c r="C90" s="31"/>
      <c r="D90" s="31"/>
      <c r="E90" s="21">
        <f t="shared" si="26"/>
        <v>0</v>
      </c>
      <c r="F90" s="31"/>
      <c r="G90" s="31"/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/>
      <c r="D92" s="31"/>
      <c r="E92" s="21">
        <f t="shared" si="26"/>
        <v>0</v>
      </c>
      <c r="F92" s="31"/>
      <c r="G92" s="31"/>
      <c r="H92" s="31">
        <f t="shared" si="24"/>
        <v>0</v>
      </c>
    </row>
    <row r="93" spans="1:8">
      <c r="A93" s="19" t="s">
        <v>156</v>
      </c>
      <c r="B93" s="30" t="s">
        <v>35</v>
      </c>
      <c r="C93" s="31"/>
      <c r="D93" s="31"/>
      <c r="E93" s="21">
        <f t="shared" si="26"/>
        <v>0</v>
      </c>
      <c r="F93" s="31"/>
      <c r="G93" s="31"/>
      <c r="H93" s="31">
        <f t="shared" si="24"/>
        <v>0</v>
      </c>
    </row>
    <row r="94" spans="1:8">
      <c r="A94" s="19" t="s">
        <v>157</v>
      </c>
      <c r="B94" s="30" t="s">
        <v>37</v>
      </c>
      <c r="C94" s="31"/>
      <c r="D94" s="31"/>
      <c r="E94" s="21">
        <f t="shared" si="26"/>
        <v>0</v>
      </c>
      <c r="F94" s="31"/>
      <c r="G94" s="31"/>
      <c r="H94" s="31">
        <f t="shared" si="24"/>
        <v>0</v>
      </c>
    </row>
    <row r="95" spans="1:8">
      <c r="A95" s="19" t="s">
        <v>158</v>
      </c>
      <c r="B95" s="30" t="s">
        <v>39</v>
      </c>
      <c r="C95" s="31"/>
      <c r="D95" s="31"/>
      <c r="E95" s="21">
        <f t="shared" si="26"/>
        <v>0</v>
      </c>
      <c r="F95" s="31"/>
      <c r="G95" s="31"/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/>
      <c r="D97" s="31"/>
      <c r="E97" s="21">
        <f t="shared" si="26"/>
        <v>0</v>
      </c>
      <c r="F97" s="31"/>
      <c r="G97" s="31"/>
      <c r="H97" s="31">
        <f t="shared" si="24"/>
        <v>0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0</v>
      </c>
      <c r="E98" s="25">
        <f t="shared" si="27"/>
        <v>0</v>
      </c>
      <c r="F98" s="25">
        <f t="shared" si="27"/>
        <v>0</v>
      </c>
      <c r="G98" s="25">
        <f t="shared" si="27"/>
        <v>0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/>
      <c r="D99" s="31"/>
      <c r="E99" s="21">
        <f t="shared" ref="E99:E107" si="28">C99+D99</f>
        <v>0</v>
      </c>
      <c r="F99" s="31"/>
      <c r="G99" s="31"/>
      <c r="H99" s="31">
        <f t="shared" si="24"/>
        <v>0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/>
      <c r="D101" s="31"/>
      <c r="E101" s="21">
        <f t="shared" si="28"/>
        <v>0</v>
      </c>
      <c r="F101" s="31"/>
      <c r="G101" s="31"/>
      <c r="H101" s="31">
        <f t="shared" si="24"/>
        <v>0</v>
      </c>
    </row>
    <row r="102" spans="1:8">
      <c r="A102" s="19" t="s">
        <v>164</v>
      </c>
      <c r="B102" s="30" t="s">
        <v>52</v>
      </c>
      <c r="C102" s="31"/>
      <c r="D102" s="31"/>
      <c r="E102" s="21">
        <f t="shared" si="28"/>
        <v>0</v>
      </c>
      <c r="F102" s="31"/>
      <c r="G102" s="31"/>
      <c r="H102" s="31">
        <f t="shared" si="24"/>
        <v>0</v>
      </c>
    </row>
    <row r="103" spans="1:8">
      <c r="A103" s="19" t="s">
        <v>165</v>
      </c>
      <c r="B103" s="30" t="s">
        <v>54</v>
      </c>
      <c r="C103" s="31"/>
      <c r="D103" s="31"/>
      <c r="E103" s="21">
        <f t="shared" si="28"/>
        <v>0</v>
      </c>
      <c r="F103" s="31"/>
      <c r="G103" s="31"/>
      <c r="H103" s="31">
        <f t="shared" si="24"/>
        <v>0</v>
      </c>
    </row>
    <row r="104" spans="1:8">
      <c r="A104" s="19" t="s">
        <v>166</v>
      </c>
      <c r="B104" s="30" t="s">
        <v>56</v>
      </c>
      <c r="C104" s="31"/>
      <c r="D104" s="31"/>
      <c r="E104" s="21">
        <f t="shared" si="28"/>
        <v>0</v>
      </c>
      <c r="F104" s="31"/>
      <c r="G104" s="31"/>
      <c r="H104" s="31">
        <f t="shared" si="24"/>
        <v>0</v>
      </c>
    </row>
    <row r="105" spans="1:8">
      <c r="A105" s="19" t="s">
        <v>167</v>
      </c>
      <c r="B105" s="30" t="s">
        <v>58</v>
      </c>
      <c r="C105" s="31"/>
      <c r="D105" s="31"/>
      <c r="E105" s="21">
        <f t="shared" si="28"/>
        <v>0</v>
      </c>
      <c r="F105" s="31"/>
      <c r="G105" s="31"/>
      <c r="H105" s="31">
        <f t="shared" si="24"/>
        <v>0</v>
      </c>
    </row>
    <row r="106" spans="1:8">
      <c r="A106" s="19" t="s">
        <v>168</v>
      </c>
      <c r="B106" s="30" t="s">
        <v>60</v>
      </c>
      <c r="C106" s="31"/>
      <c r="D106" s="31"/>
      <c r="E106" s="21">
        <f t="shared" si="28"/>
        <v>0</v>
      </c>
      <c r="F106" s="31"/>
      <c r="G106" s="31"/>
      <c r="H106" s="31">
        <f t="shared" si="24"/>
        <v>0</v>
      </c>
    </row>
    <row r="107" spans="1:8">
      <c r="A107" s="19" t="s">
        <v>169</v>
      </c>
      <c r="B107" s="30" t="s">
        <v>62</v>
      </c>
      <c r="C107" s="31"/>
      <c r="D107" s="31"/>
      <c r="E107" s="21">
        <f t="shared" si="28"/>
        <v>0</v>
      </c>
      <c r="F107" s="31"/>
      <c r="G107" s="31"/>
      <c r="H107" s="31">
        <f t="shared" si="24"/>
        <v>0</v>
      </c>
    </row>
    <row r="108" spans="1:8" ht="24.75" customHeight="1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0</v>
      </c>
      <c r="E118" s="25">
        <f t="shared" si="31"/>
        <v>0</v>
      </c>
      <c r="F118" s="25">
        <f t="shared" si="31"/>
        <v>0</v>
      </c>
      <c r="G118" s="25">
        <f t="shared" si="31"/>
        <v>0</v>
      </c>
      <c r="H118" s="25">
        <f t="shared" si="24"/>
        <v>0</v>
      </c>
    </row>
    <row r="119" spans="1:8">
      <c r="A119" s="19" t="s">
        <v>177</v>
      </c>
      <c r="B119" s="30" t="s">
        <v>82</v>
      </c>
      <c r="C119" s="31"/>
      <c r="D119" s="31"/>
      <c r="E119" s="21">
        <f t="shared" ref="E119:E127" si="32">C119+D119</f>
        <v>0</v>
      </c>
      <c r="F119" s="31"/>
      <c r="G119" s="31"/>
      <c r="H119" s="31">
        <f t="shared" si="24"/>
        <v>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78768550.920000002</v>
      </c>
      <c r="D154" s="25">
        <f t="shared" ref="D154:H154" si="42">D4+D79</f>
        <v>30077503.920000002</v>
      </c>
      <c r="E154" s="25">
        <f t="shared" si="42"/>
        <v>108846054.84</v>
      </c>
      <c r="F154" s="25">
        <f t="shared" si="42"/>
        <v>57197025.609999999</v>
      </c>
      <c r="G154" s="25">
        <f t="shared" si="42"/>
        <v>57174551.740000002</v>
      </c>
      <c r="H154" s="25">
        <f t="shared" si="42"/>
        <v>51649029.230000004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  <row r="156" spans="1:8">
      <c r="A156" s="38" t="s">
        <v>207</v>
      </c>
      <c r="B156" s="39"/>
      <c r="C156" s="40"/>
      <c r="D156" s="41"/>
      <c r="E156" s="41"/>
      <c r="F156" s="42"/>
      <c r="G156" s="41"/>
    </row>
    <row r="157" spans="1:8">
      <c r="A157" s="43"/>
      <c r="B157" s="44"/>
      <c r="C157" s="42"/>
      <c r="D157" s="41"/>
      <c r="E157" s="45"/>
      <c r="F157" s="45"/>
      <c r="G157" s="45"/>
    </row>
    <row r="158" spans="1:8">
      <c r="A158" s="43"/>
      <c r="B158" s="44"/>
      <c r="C158" s="42"/>
      <c r="D158" s="41"/>
      <c r="E158" s="45"/>
      <c r="F158" s="45"/>
      <c r="G158" s="45"/>
    </row>
    <row r="159" spans="1:8">
      <c r="A159" s="46"/>
      <c r="B159" s="44"/>
      <c r="C159" s="42"/>
      <c r="D159" s="41"/>
      <c r="E159" s="45"/>
      <c r="F159" s="45"/>
      <c r="G159" s="45"/>
    </row>
    <row r="160" spans="1:8">
      <c r="B160" s="47"/>
      <c r="C160" s="46"/>
      <c r="D160" s="46"/>
      <c r="E160" s="48"/>
      <c r="F160" s="49"/>
      <c r="G160" s="50"/>
    </row>
    <row r="161" spans="2:7">
      <c r="B161" s="51">
        <f>+[1]AYS!A35</f>
        <v>0</v>
      </c>
      <c r="C161" s="52"/>
      <c r="D161" s="52"/>
      <c r="E161" s="53">
        <f>+[1]AYS!F35</f>
        <v>0</v>
      </c>
      <c r="F161" s="53"/>
      <c r="G161" s="53"/>
    </row>
    <row r="162" spans="2:7">
      <c r="B162" s="54" t="s">
        <v>208</v>
      </c>
      <c r="C162" s="52"/>
      <c r="D162" s="52"/>
      <c r="E162" s="55" t="s">
        <v>209</v>
      </c>
      <c r="F162" s="55"/>
      <c r="G162" s="55"/>
    </row>
  </sheetData>
  <mergeCells count="27">
    <mergeCell ref="A154:B154"/>
    <mergeCell ref="E161:G161"/>
    <mergeCell ref="E162:G162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rintOptions horizontalCentered="1"/>
  <pageMargins left="0.43307086614173229" right="0.43307086614173229" top="0.31496062992125984" bottom="0.31496062992125984" header="0.31496062992125984" footer="0.31496062992125984"/>
  <pageSetup scale="75" firstPageNumber="4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2018-10-18T16:02:40Z</cp:lastPrinted>
  <dcterms:created xsi:type="dcterms:W3CDTF">2018-10-18T16:02:16Z</dcterms:created>
  <dcterms:modified xsi:type="dcterms:W3CDTF">2018-10-18T16:02:44Z</dcterms:modified>
</cp:coreProperties>
</file>