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8780" windowHeight="11385"/>
  </bookViews>
  <sheets>
    <sheet name="NOTAS" sheetId="1" r:id="rId1"/>
  </sheets>
  <externalReferences>
    <externalReference r:id="rId2"/>
  </externalReferences>
  <definedNames>
    <definedName name="Abr">#REF!</definedName>
    <definedName name="_xlnm.Print_Area" localSheetId="0">NOTAS!$A$2:$E$493</definedName>
    <definedName name="cc">#REF!</definedName>
    <definedName name="df">#REF!</definedName>
    <definedName name="ee">#REF!</definedName>
    <definedName name="Ene">#REF!</definedName>
    <definedName name="er">#REF!</definedName>
    <definedName name="Feb">#REF!</definedName>
    <definedName name="g">#REF!</definedName>
    <definedName name="Jul">#REF!</definedName>
    <definedName name="Jun">#REF!</definedName>
    <definedName name="Mar">#REF!</definedName>
    <definedName name="May">#REF!</definedName>
    <definedName name="qw">#REF!</definedName>
    <definedName name="sf">#REF!</definedName>
    <definedName name="_xlnm.Print_Titles" localSheetId="0">NOTAS!$2:$3</definedName>
    <definedName name="TOTAL_ANUAL">#REF!</definedName>
    <definedName name="VV">#REF!</definedName>
  </definedNames>
  <calcPr calcId="145621"/>
</workbook>
</file>

<file path=xl/calcChain.xml><?xml version="1.0" encoding="utf-8"?>
<calcChain xmlns="http://schemas.openxmlformats.org/spreadsheetml/2006/main">
  <c r="C491" i="1" l="1"/>
  <c r="A491" i="1"/>
  <c r="D483" i="1"/>
  <c r="C483" i="1"/>
  <c r="B483" i="1"/>
  <c r="C465" i="1"/>
  <c r="D464" i="1"/>
  <c r="C451" i="1"/>
  <c r="C447" i="1"/>
  <c r="D434" i="1"/>
  <c r="D427" i="1"/>
  <c r="D440" i="1" s="1"/>
  <c r="C418" i="1"/>
  <c r="C411" i="1"/>
  <c r="B411" i="1"/>
  <c r="C446" i="1" s="1"/>
  <c r="D445" i="1" s="1"/>
  <c r="D473" i="1" s="1"/>
  <c r="B407" i="1"/>
  <c r="C399" i="1"/>
  <c r="B399" i="1"/>
  <c r="D399" i="1" s="1"/>
  <c r="C398" i="1"/>
  <c r="C401" i="1" s="1"/>
  <c r="B398" i="1"/>
  <c r="B401" i="1" s="1"/>
  <c r="D389" i="1"/>
  <c r="C389" i="1"/>
  <c r="B389" i="1"/>
  <c r="D388" i="1"/>
  <c r="C388" i="1"/>
  <c r="B388" i="1"/>
  <c r="D387" i="1"/>
  <c r="C387" i="1"/>
  <c r="B387" i="1"/>
  <c r="D386" i="1"/>
  <c r="C386" i="1"/>
  <c r="B386" i="1"/>
  <c r="D385" i="1"/>
  <c r="C385" i="1"/>
  <c r="B385" i="1"/>
  <c r="D384" i="1"/>
  <c r="C384" i="1"/>
  <c r="B384" i="1"/>
  <c r="D383" i="1"/>
  <c r="C383" i="1"/>
  <c r="B383" i="1"/>
  <c r="D382" i="1"/>
  <c r="C382" i="1"/>
  <c r="B382" i="1"/>
  <c r="D381" i="1"/>
  <c r="C381" i="1"/>
  <c r="B381" i="1"/>
  <c r="D380" i="1"/>
  <c r="C380" i="1"/>
  <c r="B380" i="1"/>
  <c r="D379" i="1"/>
  <c r="C379" i="1"/>
  <c r="B379" i="1"/>
  <c r="D378" i="1"/>
  <c r="C378" i="1"/>
  <c r="B378" i="1"/>
  <c r="D377" i="1"/>
  <c r="C377" i="1"/>
  <c r="B377" i="1"/>
  <c r="D376" i="1"/>
  <c r="C376" i="1"/>
  <c r="B376" i="1"/>
  <c r="D375" i="1"/>
  <c r="C375" i="1"/>
  <c r="B375" i="1"/>
  <c r="D374" i="1"/>
  <c r="C374" i="1"/>
  <c r="B374" i="1"/>
  <c r="D373" i="1"/>
  <c r="C373" i="1"/>
  <c r="B373" i="1"/>
  <c r="D372" i="1"/>
  <c r="C372" i="1"/>
  <c r="B372" i="1"/>
  <c r="D371" i="1"/>
  <c r="C371" i="1"/>
  <c r="B371" i="1"/>
  <c r="D370" i="1"/>
  <c r="C370" i="1"/>
  <c r="B370" i="1"/>
  <c r="D369" i="1"/>
  <c r="C369" i="1"/>
  <c r="B369" i="1"/>
  <c r="D368" i="1"/>
  <c r="C368" i="1"/>
  <c r="B368" i="1"/>
  <c r="D367" i="1"/>
  <c r="C367" i="1"/>
  <c r="B367" i="1"/>
  <c r="D366" i="1"/>
  <c r="C366" i="1"/>
  <c r="B366" i="1"/>
  <c r="D365" i="1"/>
  <c r="C365" i="1"/>
  <c r="B365" i="1"/>
  <c r="D364" i="1"/>
  <c r="C364" i="1"/>
  <c r="B364" i="1"/>
  <c r="D363" i="1"/>
  <c r="D390" i="1" s="1"/>
  <c r="C363" i="1"/>
  <c r="C390" i="1" s="1"/>
  <c r="B363" i="1"/>
  <c r="B390" i="1" s="1"/>
  <c r="D361" i="1"/>
  <c r="D392" i="1" s="1"/>
  <c r="C361" i="1"/>
  <c r="B361" i="1"/>
  <c r="B392" i="1" s="1"/>
  <c r="E356" i="1"/>
  <c r="C354" i="1"/>
  <c r="B354" i="1"/>
  <c r="D354" i="1" s="1"/>
  <c r="C353" i="1"/>
  <c r="D353" i="1" s="1"/>
  <c r="B353" i="1"/>
  <c r="C352" i="1"/>
  <c r="B352" i="1"/>
  <c r="D352" i="1" s="1"/>
  <c r="C351" i="1"/>
  <c r="D351" i="1" s="1"/>
  <c r="B351" i="1"/>
  <c r="C350" i="1"/>
  <c r="B350" i="1"/>
  <c r="D350" i="1" s="1"/>
  <c r="C349" i="1"/>
  <c r="D349" i="1" s="1"/>
  <c r="B349" i="1"/>
  <c r="C348" i="1"/>
  <c r="B348" i="1"/>
  <c r="D348" i="1" s="1"/>
  <c r="C347" i="1"/>
  <c r="D347" i="1" s="1"/>
  <c r="B347" i="1"/>
  <c r="B356" i="1" s="1"/>
  <c r="C321" i="1"/>
  <c r="B321" i="1"/>
  <c r="C319" i="1"/>
  <c r="B319" i="1"/>
  <c r="C318" i="1"/>
  <c r="B318" i="1"/>
  <c r="C317" i="1"/>
  <c r="B317" i="1"/>
  <c r="C316" i="1"/>
  <c r="B316" i="1"/>
  <c r="C315" i="1"/>
  <c r="B315" i="1"/>
  <c r="C313" i="1"/>
  <c r="B313" i="1"/>
  <c r="C312" i="1"/>
  <c r="B312" i="1"/>
  <c r="C311" i="1"/>
  <c r="B311" i="1"/>
  <c r="C310" i="1"/>
  <c r="B310" i="1"/>
  <c r="C309" i="1"/>
  <c r="B309" i="1"/>
  <c r="C306" i="1"/>
  <c r="B306" i="1"/>
  <c r="C304" i="1"/>
  <c r="B304" i="1"/>
  <c r="C303" i="1"/>
  <c r="B303" i="1"/>
  <c r="C302" i="1"/>
  <c r="B302" i="1"/>
  <c r="C300" i="1"/>
  <c r="B300" i="1"/>
  <c r="C298" i="1"/>
  <c r="B298" i="1"/>
  <c r="C297" i="1"/>
  <c r="B297" i="1"/>
  <c r="C294" i="1"/>
  <c r="B294" i="1"/>
  <c r="C292" i="1"/>
  <c r="B292" i="1"/>
  <c r="C291" i="1"/>
  <c r="B291" i="1"/>
  <c r="C285" i="1"/>
  <c r="B285" i="1"/>
  <c r="C284" i="1"/>
  <c r="B284" i="1"/>
  <c r="C282" i="1"/>
  <c r="B282" i="1"/>
  <c r="C281" i="1"/>
  <c r="B281" i="1"/>
  <c r="C280" i="1"/>
  <c r="B280" i="1"/>
  <c r="C279" i="1"/>
  <c r="B279" i="1"/>
  <c r="C278" i="1"/>
  <c r="B278" i="1"/>
  <c r="C277" i="1"/>
  <c r="B277" i="1"/>
  <c r="C276" i="1"/>
  <c r="B276" i="1"/>
  <c r="C275" i="1"/>
  <c r="B275" i="1"/>
  <c r="C274" i="1"/>
  <c r="B274" i="1"/>
  <c r="C273" i="1"/>
  <c r="B273" i="1"/>
  <c r="C272" i="1"/>
  <c r="B272" i="1"/>
  <c r="C271" i="1"/>
  <c r="B271" i="1"/>
  <c r="C270" i="1"/>
  <c r="B270" i="1"/>
  <c r="C268" i="1"/>
  <c r="B268" i="1"/>
  <c r="C267" i="1"/>
  <c r="B267" i="1"/>
  <c r="C266" i="1"/>
  <c r="B266" i="1"/>
  <c r="C264" i="1"/>
  <c r="B264" i="1"/>
  <c r="C263" i="1"/>
  <c r="B263" i="1"/>
  <c r="C262" i="1"/>
  <c r="B262" i="1"/>
  <c r="C260" i="1"/>
  <c r="B260" i="1"/>
  <c r="C259" i="1"/>
  <c r="B259" i="1"/>
  <c r="C258" i="1"/>
  <c r="B258" i="1"/>
  <c r="C257" i="1"/>
  <c r="B257" i="1"/>
  <c r="C256" i="1"/>
  <c r="B256" i="1"/>
  <c r="C255" i="1"/>
  <c r="B255" i="1"/>
  <c r="C252" i="1"/>
  <c r="B252" i="1"/>
  <c r="C250" i="1"/>
  <c r="B250" i="1"/>
  <c r="C249" i="1"/>
  <c r="B249" i="1"/>
  <c r="C248" i="1"/>
  <c r="B248" i="1"/>
  <c r="C247" i="1"/>
  <c r="B247" i="1"/>
  <c r="C245" i="1"/>
  <c r="B245" i="1"/>
  <c r="C244" i="1"/>
  <c r="B244" i="1"/>
  <c r="C243" i="1"/>
  <c r="B243" i="1"/>
  <c r="C242" i="1"/>
  <c r="B242" i="1"/>
  <c r="C241" i="1"/>
  <c r="B241" i="1"/>
  <c r="C240" i="1"/>
  <c r="B240" i="1"/>
  <c r="C239" i="1"/>
  <c r="C341" i="1" s="1"/>
  <c r="B239" i="1"/>
  <c r="B341" i="1" s="1"/>
  <c r="E341" i="1" s="1"/>
  <c r="B230" i="1"/>
  <c r="B229" i="1"/>
  <c r="B233" i="1" s="1"/>
  <c r="B223" i="1"/>
  <c r="B219" i="1" s="1"/>
  <c r="B225" i="1" s="1"/>
  <c r="B222" i="1"/>
  <c r="B221" i="1"/>
  <c r="B220" i="1"/>
  <c r="B216" i="1"/>
  <c r="B214" i="1"/>
  <c r="B213" i="1" s="1"/>
  <c r="B207" i="1"/>
  <c r="B201" i="1"/>
  <c r="B195" i="1"/>
  <c r="B189" i="1"/>
  <c r="D182" i="1"/>
  <c r="C182" i="1"/>
  <c r="B178" i="1"/>
  <c r="D174" i="1"/>
  <c r="C174" i="1"/>
  <c r="B174" i="1"/>
  <c r="D173" i="1"/>
  <c r="C173" i="1"/>
  <c r="B173" i="1"/>
  <c r="D172" i="1"/>
  <c r="C172" i="1"/>
  <c r="B172" i="1"/>
  <c r="D171" i="1"/>
  <c r="C171" i="1"/>
  <c r="B171" i="1"/>
  <c r="D170" i="1"/>
  <c r="C170" i="1"/>
  <c r="B170" i="1"/>
  <c r="D167" i="1"/>
  <c r="C167" i="1"/>
  <c r="B167" i="1"/>
  <c r="D166" i="1"/>
  <c r="C166" i="1"/>
  <c r="B166" i="1"/>
  <c r="B164" i="1"/>
  <c r="D163" i="1"/>
  <c r="D156" i="1" s="1"/>
  <c r="C163" i="1"/>
  <c r="B163" i="1"/>
  <c r="D162" i="1"/>
  <c r="C162" i="1"/>
  <c r="B162" i="1"/>
  <c r="B160" i="1"/>
  <c r="B156" i="1" s="1"/>
  <c r="B182" i="1" s="1"/>
  <c r="C156" i="1"/>
  <c r="B151" i="1"/>
  <c r="B148" i="1"/>
  <c r="B145" i="1"/>
  <c r="C139" i="1"/>
  <c r="B139" i="1"/>
  <c r="D137" i="1"/>
  <c r="D139" i="1" s="1"/>
  <c r="D127" i="1"/>
  <c r="C126" i="1"/>
  <c r="D126" i="1" s="1"/>
  <c r="B126" i="1"/>
  <c r="C125" i="1"/>
  <c r="B125" i="1"/>
  <c r="D125" i="1" s="1"/>
  <c r="C124" i="1"/>
  <c r="D124" i="1" s="1"/>
  <c r="B124" i="1"/>
  <c r="C123" i="1"/>
  <c r="B123" i="1"/>
  <c r="D123" i="1" s="1"/>
  <c r="C122" i="1"/>
  <c r="D122" i="1" s="1"/>
  <c r="B122" i="1"/>
  <c r="C121" i="1"/>
  <c r="B121" i="1"/>
  <c r="D121" i="1" s="1"/>
  <c r="C120" i="1"/>
  <c r="D120" i="1" s="1"/>
  <c r="B120" i="1"/>
  <c r="C119" i="1"/>
  <c r="B119" i="1"/>
  <c r="D119" i="1" s="1"/>
  <c r="C118" i="1"/>
  <c r="D118" i="1" s="1"/>
  <c r="B118" i="1"/>
  <c r="C117" i="1"/>
  <c r="B117" i="1"/>
  <c r="D117" i="1" s="1"/>
  <c r="C116" i="1"/>
  <c r="D116" i="1" s="1"/>
  <c r="B116" i="1"/>
  <c r="C115" i="1"/>
  <c r="B115" i="1"/>
  <c r="D115" i="1" s="1"/>
  <c r="C114" i="1"/>
  <c r="D114" i="1" s="1"/>
  <c r="B114" i="1"/>
  <c r="C113" i="1"/>
  <c r="B113" i="1"/>
  <c r="D113" i="1" s="1"/>
  <c r="C112" i="1"/>
  <c r="D112" i="1" s="1"/>
  <c r="B112" i="1"/>
  <c r="C111" i="1"/>
  <c r="B111" i="1"/>
  <c r="D111" i="1" s="1"/>
  <c r="C110" i="1"/>
  <c r="D110" i="1" s="1"/>
  <c r="B110" i="1"/>
  <c r="B109" i="1"/>
  <c r="C107" i="1"/>
  <c r="D107" i="1" s="1"/>
  <c r="B107" i="1"/>
  <c r="C106" i="1"/>
  <c r="B106" i="1"/>
  <c r="D106" i="1" s="1"/>
  <c r="C105" i="1"/>
  <c r="D105" i="1" s="1"/>
  <c r="B105" i="1"/>
  <c r="C104" i="1"/>
  <c r="B104" i="1"/>
  <c r="D104" i="1" s="1"/>
  <c r="C103" i="1"/>
  <c r="D103" i="1" s="1"/>
  <c r="B103" i="1"/>
  <c r="C102" i="1"/>
  <c r="B102" i="1"/>
  <c r="D102" i="1" s="1"/>
  <c r="C101" i="1"/>
  <c r="D101" i="1" s="1"/>
  <c r="B101" i="1"/>
  <c r="C100" i="1"/>
  <c r="B100" i="1"/>
  <c r="D100" i="1" s="1"/>
  <c r="C99" i="1"/>
  <c r="D99" i="1" s="1"/>
  <c r="B99" i="1"/>
  <c r="C98" i="1"/>
  <c r="B98" i="1"/>
  <c r="D98" i="1" s="1"/>
  <c r="C97" i="1"/>
  <c r="D97" i="1" s="1"/>
  <c r="B97" i="1"/>
  <c r="C96" i="1"/>
  <c r="B96" i="1"/>
  <c r="D96" i="1" s="1"/>
  <c r="C95" i="1"/>
  <c r="D95" i="1" s="1"/>
  <c r="B95" i="1"/>
  <c r="C94" i="1"/>
  <c r="B94" i="1"/>
  <c r="D94" i="1" s="1"/>
  <c r="C93" i="1"/>
  <c r="D93" i="1" s="1"/>
  <c r="B93" i="1"/>
  <c r="C92" i="1"/>
  <c r="B92" i="1"/>
  <c r="D92" i="1" s="1"/>
  <c r="C91" i="1"/>
  <c r="D91" i="1" s="1"/>
  <c r="B91" i="1"/>
  <c r="C90" i="1"/>
  <c r="B90" i="1"/>
  <c r="D90" i="1" s="1"/>
  <c r="C89" i="1"/>
  <c r="D89" i="1" s="1"/>
  <c r="B89" i="1"/>
  <c r="C88" i="1"/>
  <c r="B88" i="1"/>
  <c r="D88" i="1" s="1"/>
  <c r="C87" i="1"/>
  <c r="D87" i="1" s="1"/>
  <c r="B87" i="1"/>
  <c r="C86" i="1"/>
  <c r="B86" i="1"/>
  <c r="D86" i="1" s="1"/>
  <c r="C85" i="1"/>
  <c r="D85" i="1" s="1"/>
  <c r="B85" i="1"/>
  <c r="C84" i="1"/>
  <c r="B84" i="1"/>
  <c r="D84" i="1" s="1"/>
  <c r="C83" i="1"/>
  <c r="D83" i="1" s="1"/>
  <c r="B83" i="1"/>
  <c r="D80" i="1"/>
  <c r="C79" i="1"/>
  <c r="B79" i="1"/>
  <c r="B77" i="1" s="1"/>
  <c r="C78" i="1"/>
  <c r="B78" i="1"/>
  <c r="B72" i="1"/>
  <c r="B66" i="1"/>
  <c r="C57" i="1"/>
  <c r="B57" i="1"/>
  <c r="D48" i="1"/>
  <c r="C48" i="1"/>
  <c r="C45" i="1"/>
  <c r="B45" i="1"/>
  <c r="C37" i="1"/>
  <c r="B37" i="1"/>
  <c r="B48" i="1" s="1"/>
  <c r="D33" i="1"/>
  <c r="C29" i="1"/>
  <c r="C33" i="1" s="1"/>
  <c r="B29" i="1"/>
  <c r="B33" i="1" s="1"/>
  <c r="D22" i="1"/>
  <c r="B19" i="1"/>
  <c r="B18" i="1"/>
  <c r="B22" i="1" s="1"/>
  <c r="A3" i="1"/>
  <c r="D79" i="1" l="1"/>
  <c r="D78" i="1"/>
  <c r="C77" i="1"/>
  <c r="D82" i="1"/>
  <c r="C392" i="1"/>
  <c r="F473" i="1"/>
  <c r="D356" i="1"/>
  <c r="D346" i="1"/>
  <c r="F476" i="1"/>
  <c r="F477" i="1"/>
  <c r="E440" i="1"/>
  <c r="B82" i="1"/>
  <c r="B129" i="1" s="1"/>
  <c r="B346" i="1"/>
  <c r="C356" i="1"/>
  <c r="C82" i="1"/>
  <c r="C109" i="1"/>
  <c r="C346" i="1"/>
  <c r="D398" i="1"/>
  <c r="D401" i="1" s="1"/>
  <c r="B410" i="1"/>
  <c r="B418" i="1" s="1"/>
  <c r="C129" i="1" l="1"/>
  <c r="D109" i="1"/>
  <c r="D77" i="1"/>
  <c r="D129" i="1" l="1"/>
</calcChain>
</file>

<file path=xl/sharedStrings.xml><?xml version="1.0" encoding="utf-8"?>
<sst xmlns="http://schemas.openxmlformats.org/spreadsheetml/2006/main" count="429" uniqueCount="378">
  <si>
    <t xml:space="preserve">NOTAS A LOS ESTADOS FINANCIEROS </t>
  </si>
  <si>
    <t>Ente Público:</t>
  </si>
  <si>
    <t>UNIDAD DE TELEVISION DE GUANAJUATO</t>
  </si>
  <si>
    <t>NOTAS DE DESGLOSE</t>
  </si>
  <si>
    <t>I) NOTAS AL ESTADO DE SITUACIÓN FINANCIERA</t>
  </si>
  <si>
    <t>ACTIVO</t>
  </si>
  <si>
    <t>* EFECTIVO Y EQUIVALENTES</t>
  </si>
  <si>
    <t>ESF-01 FONDOS C/INVERSIONES FINANCIERAS</t>
  </si>
  <si>
    <t>MONTO</t>
  </si>
  <si>
    <t>TIPO</t>
  </si>
  <si>
    <t>MONTO PARCIAL</t>
  </si>
  <si>
    <t>1114  Inversiones a 3 meses</t>
  </si>
  <si>
    <t>1121  Inversiones mayores a 3 meses hasta 12.</t>
  </si>
  <si>
    <t>1121103001  BANORTE 0501344663</t>
  </si>
  <si>
    <t>1121107001  SANTANDER BME65500685828</t>
  </si>
  <si>
    <t>1211  Inversiones a LP</t>
  </si>
  <si>
    <t>* DERECHOS A RECIBIR EFECTIVO Y EQUIVALENTES Y BIENES O SERVICIOS A RECIBIR</t>
  </si>
  <si>
    <t>ESF-02 INGRESOS P/RECUPERAR</t>
  </si>
  <si>
    <t>2017</t>
  </si>
  <si>
    <t>2016</t>
  </si>
  <si>
    <t>1122  Cuentas por Cobrar a CP</t>
  </si>
  <si>
    <t>1122102001  CUENTAS POR COBRAR POR VENTA DE B. Y P. SER.</t>
  </si>
  <si>
    <t>1124  Ingresos por Recuperar CP</t>
  </si>
  <si>
    <t>ESF-03 DEUDORES P/RECUPERAR</t>
  </si>
  <si>
    <t>90 DIAS</t>
  </si>
  <si>
    <t>180 DIAS</t>
  </si>
  <si>
    <t>1123  Dedudores Pendientes por Recuperar</t>
  </si>
  <si>
    <t>1123101002  GASTOS A RESERVA DE COMPROBAR</t>
  </si>
  <si>
    <t>1123102001  FUNCIONARIOS Y EMPLEADOS</t>
  </si>
  <si>
    <t>1123102003  IMPUESTO A CARGO DEL TRABAJADOR</t>
  </si>
  <si>
    <t>1123103105  IVA PENDIENTE DE ACREDITAR</t>
  </si>
  <si>
    <t>1123103110  IVA A FAVOR</t>
  </si>
  <si>
    <t>1123106001  OTROS DEUDORES DIVERSOS</t>
  </si>
  <si>
    <t xml:space="preserve">1125  Deudores por Anticipos </t>
  </si>
  <si>
    <t>1125102001 FONDO FIJO</t>
  </si>
  <si>
    <t>* BIENES DISPONIBLES PARA SU TRANSFORMACIÓN O CONSUMO.</t>
  </si>
  <si>
    <t>ESF-05 INVENTARIO Y ALMACENES</t>
  </si>
  <si>
    <t>METODO</t>
  </si>
  <si>
    <t>1140 Invetarios</t>
  </si>
  <si>
    <t>1150 Almacenes</t>
  </si>
  <si>
    <t xml:space="preserve">* INVERSIONES FINANCIERAS. </t>
  </si>
  <si>
    <t>ESF-06 FIDEICOMISOS, MANDATOS Y CONTRATOS ANALOGOS</t>
  </si>
  <si>
    <t>CARACTERISTICAS</t>
  </si>
  <si>
    <t>OBJETO</t>
  </si>
  <si>
    <t>1213 FIDEICOMISOS, MANDATOS Y CONTRATOS ANÁLOGOS</t>
  </si>
  <si>
    <t>ESF-07 PARTICIPACIONES Y APORT.  CAPITAL</t>
  </si>
  <si>
    <t>EMPRESA/OPDES</t>
  </si>
  <si>
    <t>1214 PARTICIPACIONES Y APORTACIONES DE CAPITAL</t>
  </si>
  <si>
    <t>* BIENES MUEBLES, INMUEBLES E INTAGIBLES</t>
  </si>
  <si>
    <t>ESF-08 BIENES MUEBLES E INMUEBLES</t>
  </si>
  <si>
    <t>SALDO INICIAL</t>
  </si>
  <si>
    <t>SALDO FINAL</t>
  </si>
  <si>
    <t>FLUJO</t>
  </si>
  <si>
    <t>1230 BIENES INMUEBLES, INFRAESTRUCTURA Y CONTRUCCIONES EN PROCESO</t>
  </si>
  <si>
    <t>1231581001  TERRENOS A VALOR HISTORICO</t>
  </si>
  <si>
    <t>1233583001  EDIFICIOS A VALOR HISTORICO</t>
  </si>
  <si>
    <t>1236962901  TRABAJOS DE ACABADOS EN EDIFICACIONES Y OTROS TRAB</t>
  </si>
  <si>
    <t>1240 BIENES MUEBLES</t>
  </si>
  <si>
    <t>1241151100  MUEBLES DE OFICINA Y ESTANTERÍA 2011</t>
  </si>
  <si>
    <t>1241151101  MUEBLES DE OFICINA Y ESTANTERÍA 2010</t>
  </si>
  <si>
    <t>1241251200  MUEBLES, EXCEPTO DE OFICINA Y ESTANTERÍA 2011</t>
  </si>
  <si>
    <t>1241351500  EQ. DE CÓMP. Y DE TECNOLOGÍAS DE LA INFORMACI 2011</t>
  </si>
  <si>
    <t>1241351501  EQ. DE CÓMP. Y DE TECNOLOGÍAS DE LA INFORMACI 2010</t>
  </si>
  <si>
    <t>1241951900  OTROS MOBILIARIOS Y EQUIPOS DE ADMINISTRACIÓN 2011</t>
  </si>
  <si>
    <t>1241951901  OTROS MOBILIARIOS Y EQUIPOS DE ADMINISTRACIÓN 2010</t>
  </si>
  <si>
    <t>1242152100  EQUIPO Y APARATOS AUDIOVISUALES 2011</t>
  </si>
  <si>
    <t>1242352300  CÁMARAS FOTOGRÁFICAS Y DE VIDEO 2011</t>
  </si>
  <si>
    <t>1242952901  OTRO MOB. Y EQUIPO EDUCACIONAL Y RECREATIVO 2010</t>
  </si>
  <si>
    <t>1244154100  AUTOMÓVILES Y CAMIONES 2011</t>
  </si>
  <si>
    <t>1244154101  AUTOMÓVILES Y CAMIONES 2010</t>
  </si>
  <si>
    <t>1244954900  OTROS EQUIPOS DE TRANSPORTES 2011</t>
  </si>
  <si>
    <t>1244954901  OTROS EQUIPOS DE TRANSPORTES 2010</t>
  </si>
  <si>
    <t>1245055101  EQUIPO DE DEFENSA Y SEGURIDAD 2010</t>
  </si>
  <si>
    <t>1246456400  SISTEMAS DE AIRE ACONDICIONADO, CALEFACC</t>
  </si>
  <si>
    <t>1246556500  EQUIPO DE COMUNICACIÓN Y TELECOMUNICACIÓN 2011</t>
  </si>
  <si>
    <t>1246556501  EQUIPO DE COMUNICACIÓN Y TELECOMUNICACIÓN 2010</t>
  </si>
  <si>
    <t>1246656600  EQ. DE GENER. ELÉCTRICA, APARATOS Y ACCES 2011</t>
  </si>
  <si>
    <t>1246656601  EQ. DE GENER. ELÉCTRICA, APARATOS Y ACCES 2010</t>
  </si>
  <si>
    <t>1246756700  HERRAMIENTAS Y MÁQUINAS-HERRAMIENTA 2011</t>
  </si>
  <si>
    <t>1246756701  HERRAMIENTAS Y MÁQUINAS-HERRAMIENTA 2010</t>
  </si>
  <si>
    <t>1246956900  OTROS EQUIPOS 2011</t>
  </si>
  <si>
    <t>1246956901  OTROS EQUIPOS 2010</t>
  </si>
  <si>
    <t>1247151301  BIENES ARTÍSTICOS, CULTURALES Y CIENTÍFICOS 2010</t>
  </si>
  <si>
    <t>1260 DEPRECIACIÓN, DETERIORO Y AMORTIZACIÓN ACUMULADA DE BIENES</t>
  </si>
  <si>
    <t>1263000001  DEPRECIACIÓN DE BIENES MUEBLES HISTÓRICO</t>
  </si>
  <si>
    <t>1263151101  MUEBLES DE OFICINA Y ESTANTERÍA 2010</t>
  </si>
  <si>
    <t>1263151201  "MUEBLES, EXCEPTO DE OFICINA Y ESTANTERÍA 2010"</t>
  </si>
  <si>
    <t>1263151301  "BIENES ARTÍSTICOS, CULTURALES Y CIENTÍFICOS 2010"</t>
  </si>
  <si>
    <t>1263151501  EPO. DE COMPUTO Y DE TECNOLOGIAS DE LA INFORMACION</t>
  </si>
  <si>
    <t>1263151901  OTROS MOBILIARIOS Y EQUIPOS DE ADMINISTRACIÓN 2010</t>
  </si>
  <si>
    <t>1263252101  EQUIPOS Y APARATOS AUDIOVISUALES 2010</t>
  </si>
  <si>
    <t>1263252301  CAMARAS FOTOGRAFICAS Y DE VIDEO 2010</t>
  </si>
  <si>
    <t>1263252901  OTRO MOBILIARIO Y EPO. EDUCACIONAL Y RECREATIVO 20</t>
  </si>
  <si>
    <t>1263454101  AUTOMÓVILES Y CAMIONES 2010</t>
  </si>
  <si>
    <t>1263454901  OTROS EQUIPOS DE TRANSPORTE 2010</t>
  </si>
  <si>
    <t>1263555101  EQUIPO DE DEFENSA Y SEGURIDAD 2010</t>
  </si>
  <si>
    <t>1263656401  "SISTEMAS DE AIRE ACONDICIONADO, CALEFACCION Y DE</t>
  </si>
  <si>
    <t>1263656501  EQUIPO DE COMUNICACIÓN Y TELECOMUNICACIÓN 2010</t>
  </si>
  <si>
    <t>1263656601  "EQUIPOS DE GENERACIÓN ELÉCTRICA, APARATOS Y ACCES</t>
  </si>
  <si>
    <t>1263656701  HERRAMIENTAS Y MÁQUINAS-HERRAMIENTA 2010</t>
  </si>
  <si>
    <t>1263656901  OTROS EQUIPOS 2010</t>
  </si>
  <si>
    <t>1265901001  AMORTIZACIÓN GASTOS PREOPERATIVOS</t>
  </si>
  <si>
    <t>ESF-09 INTANGIBLES Y DIFERIDOS</t>
  </si>
  <si>
    <t>1250 ACTIVOS INTANGIBLES</t>
  </si>
  <si>
    <t>1270 ACTIVOS DIFERIDOS</t>
  </si>
  <si>
    <t>ESF-10   ESTIMACIONES Y DETERIOROS</t>
  </si>
  <si>
    <t>1280 ESTIMACIÓN POR PÉRDIDA O DETERIORO DE ACTIVOS NO CIRCULANTES</t>
  </si>
  <si>
    <t>ESF-11 OTROS ACTIVOS</t>
  </si>
  <si>
    <t>CARACTERÍSTICAS</t>
  </si>
  <si>
    <t>1191001001 DEPOSITOS EN GARANTIA</t>
  </si>
  <si>
    <t>PASIVO</t>
  </si>
  <si>
    <t>ESF-12 CUENTAS Y DOC. POR PAGAR</t>
  </si>
  <si>
    <t>2110 CUENTAS POR PAGAR A CORTO PLAZO</t>
  </si>
  <si>
    <t>2111102001  SUELDOS DEVENGADOS EJERCICIO ANTERIOR</t>
  </si>
  <si>
    <t>2111101001  SUELDOS POR PAGAR</t>
  </si>
  <si>
    <t>2111401001  APORTACIÓN PATRONAL ISSEG</t>
  </si>
  <si>
    <t>2111401002  APORTACION PATRONAL ISSSTE</t>
  </si>
  <si>
    <t>2112102001  PROVEEDORES DEL EJERCICIO ANTERIOR</t>
  </si>
  <si>
    <t>2117101001  ISR NOMINA</t>
  </si>
  <si>
    <t>2117101002  ISR ASIMILADOS A SALARIOS</t>
  </si>
  <si>
    <t>2117101010  ISR RETENCION POR HONORARIOS</t>
  </si>
  <si>
    <t>2117101013  ISR RETENCION ARRENDAMIENTO</t>
  </si>
  <si>
    <t>2117102001  CEDULAR  HONORARIOS 1%</t>
  </si>
  <si>
    <t>2117102002  CEDULAR  ARRENDAMIENTO 1%</t>
  </si>
  <si>
    <t>2117202002  APORTACIÓN TRABAJADOR ISSEG</t>
  </si>
  <si>
    <t>2117202003  APORTACIÓN TRABAJADOR ISSSTE</t>
  </si>
  <si>
    <t>2117301001  IVA POR ACTIVIDADES GRAV.AL 16%</t>
  </si>
  <si>
    <t>2117301007  IVA POR PAGAR</t>
  </si>
  <si>
    <t>2117502101  IMPUESTO SOBRE NOMINAS</t>
  </si>
  <si>
    <t>2119904002  CXP A GEG</t>
  </si>
  <si>
    <t>2119904003  CXP GEG POR RENDIMIENTOS</t>
  </si>
  <si>
    <t>2119904005  CXP POR REMANENTES</t>
  </si>
  <si>
    <t>2119904004  CXP GEG POR RECTIFICACIONES</t>
  </si>
  <si>
    <t>2119905001  ACREEDORES DIVERSOS</t>
  </si>
  <si>
    <t>2119905003  ANTICIPO A CLIENTES</t>
  </si>
  <si>
    <t>2120 DOCUMENTOS POR PAGAR A CORTO PLAZO</t>
  </si>
  <si>
    <t>ESF-13 OTROS PASIVOS DIFERIDOS A CORTO PLAZO</t>
  </si>
  <si>
    <t>NATURALEZA</t>
  </si>
  <si>
    <t>2159 OTROS PASIVOS DIFERIDOS A CORTO PLAZO</t>
  </si>
  <si>
    <t>0</t>
  </si>
  <si>
    <t>ESF-13 FONDOS Y BIENES DE TERCEROS EN GARANTÍA Y/O ADMINISTRACIÓN A CORTO PLAZO</t>
  </si>
  <si>
    <t>2160 FONDOS Y BIENES DE TERCEROS EN GARANTÍA Y/O ADMINISTRACIÓN CP</t>
  </si>
  <si>
    <t>ESF-13 PASIVO DIFERIDO A LARGO PLAZO</t>
  </si>
  <si>
    <t>2240 PASIVOS DIFERIDOS A LARGO PLAZO</t>
  </si>
  <si>
    <t>ESF-14 OTROS PASIVOS CIRCULANTES</t>
  </si>
  <si>
    <t>2199 OTROS PASIVOS CIRCULANTES</t>
  </si>
  <si>
    <t>II) NOTAS AL ESTADO DE ACTIVIDADES</t>
  </si>
  <si>
    <t>INGRESOS DE GESTIÓN</t>
  </si>
  <si>
    <t>ERA-01 INGRESOS</t>
  </si>
  <si>
    <t>NOTA</t>
  </si>
  <si>
    <t>4100 INGRESOS DE GESTIÓN</t>
  </si>
  <si>
    <t>4173711005  INGRESOS POR LA VENTA DE BIENES Y SERVICIOS ODES</t>
  </si>
  <si>
    <t>4160 Aprovechamientos de Tipo Corriente</t>
  </si>
  <si>
    <t>4162610061  SANCIONES</t>
  </si>
  <si>
    <t>4200 PARTICIPACIONES, APORTACIONES, TRANSFERENCIAS, ASIGNACIONES, SUBSIDIOS Y OTRAS AYUDAS</t>
  </si>
  <si>
    <t>4221911000  SERVICIOS PERSONALES</t>
  </si>
  <si>
    <t>4221912000  MATERIALES Y SUMINISTROS</t>
  </si>
  <si>
    <t>4221913000  SERVICIOS GENERALES</t>
  </si>
  <si>
    <t>4221914000  AYUDAS Y SUBSIDIOS</t>
  </si>
  <si>
    <t>ERA-02 OTROS INGRESOS Y BENEFICIOS</t>
  </si>
  <si>
    <t xml:space="preserve">4300 OTROS INGRESOS Y BENEFICIOS
</t>
  </si>
  <si>
    <t>4311 Int.Ganados de Val.,Créditos, Bonos</t>
  </si>
  <si>
    <t>GASTOS Y OTRAS PÉRDIDAS</t>
  </si>
  <si>
    <t>ERA-03 GASTOS</t>
  </si>
  <si>
    <t>%GASTO</t>
  </si>
  <si>
    <t>EXPLICACION</t>
  </si>
  <si>
    <t>5000 GASTOS Y OTRAS PERDIDAS</t>
  </si>
  <si>
    <t>5111113000  SUELDOS BASE AL PERSONAL PERMANENTE</t>
  </si>
  <si>
    <t>5112121000  HONORARIOS ASIMILABLES A SALARIOS</t>
  </si>
  <si>
    <t>5113131000  PRIMAS POR AÑOS DE SERVS. EFECTIV. PRESTADOS</t>
  </si>
  <si>
    <t>5113132000  PRIMAS DE VACAS., DOMINICAL Y GRATIF. FIN DE AÑO</t>
  </si>
  <si>
    <t>5113133000  HORAS EXTRAORDINARIAS</t>
  </si>
  <si>
    <t>5113134000  COMPENSACIONES</t>
  </si>
  <si>
    <t>5114141000  APORTACIONES DE SEGURIDAD SOCIAL</t>
  </si>
  <si>
    <t>5114144000  SEGUROS MÚLTIPLES</t>
  </si>
  <si>
    <t>5115153000  SEGURO DE RETIRO (APLIC. EXCLUSIVA ISSEG)</t>
  </si>
  <si>
    <t>5115154000  PRESTACIONES CONTRACTUALES</t>
  </si>
  <si>
    <t>5115155000  APOYOS A LA CAPACITACION DE LOS SERV. PUBLICOS</t>
  </si>
  <si>
    <t>5115159000  OTRAS PRESTACIONES SOCIALES Y ECONOMICAS</t>
  </si>
  <si>
    <t>5116171000  ESTÍMULOS</t>
  </si>
  <si>
    <t>5121211000  MATERIALES Y ÚTILES DE OFICINA</t>
  </si>
  <si>
    <t>5121212000  MATERIALES Y UTILES DE IMPRESION Y REPRODUCCION</t>
  </si>
  <si>
    <t>5121214000  MAT.,UTILES Y EQUIPOS MENORES DE TECNOLOGIAS DE LA</t>
  </si>
  <si>
    <t>5121215000  MATERIAL IMPRESO E INFORMACION DIGITAL</t>
  </si>
  <si>
    <t>5121216000  MATERIAL DE LIMPIEZA</t>
  </si>
  <si>
    <t>5122221000  ALIMENTACIÓN DE PERSONAS</t>
  </si>
  <si>
    <t>5122222000  PRODUCTOS ALIMENTICIOS PARA ANIMALES</t>
  </si>
  <si>
    <t>5122223000  UTENSILIOS PARA EL SERVICIO DE ALIMENTACIÓN</t>
  </si>
  <si>
    <t>5124244000  MADERA Y PRODUCTOS DE MADERA</t>
  </si>
  <si>
    <t>5124245000  VIDRIO Y PRODUCTOS DE VIDRIO</t>
  </si>
  <si>
    <t>5124246000  MATERIAL ELECTRICO Y ELECTRONICO</t>
  </si>
  <si>
    <t>5124247000  ARTICULOS METALICOS PARA LA CONSTRUCCION</t>
  </si>
  <si>
    <t>5124248000  MATERIALES COMPLEMENTARIOS</t>
  </si>
  <si>
    <t>5125252000  FERTILIZANTES, PESTICIDAS Y OTROS AGROQUIMICOS</t>
  </si>
  <si>
    <t>5125253000  MEDICINAS Y PRODUCTOS FARMACÉUTICOS</t>
  </si>
  <si>
    <t>5126261000  COMBUSTIBLES, LUBRICANTES Y ADITIVOS</t>
  </si>
  <si>
    <t>5127271000  VESTUARIOS Y UNIFORMES</t>
  </si>
  <si>
    <t>5127272000  PRENDAS DE PROTECCIÓN</t>
  </si>
  <si>
    <t>5129291000  HERRAMIENTAS MENORES</t>
  </si>
  <si>
    <t>5129294000  REFACCIONES Y ACCESORIOS PARA EQ. DE COMPUTO</t>
  </si>
  <si>
    <t>5129298000  REF. Y ACCESORIOS ME. DE MAQ. Y OTROS EQUIPOS</t>
  </si>
  <si>
    <t>5129299000  REF. Y ACCESORIOS ME. OTROS BIENES MUEBLES</t>
  </si>
  <si>
    <t>5131311000  SERVICIO DE ENERGÍA ELÉCTRICA</t>
  </si>
  <si>
    <t>5131312000  GAS</t>
  </si>
  <si>
    <t>5131313000  SERVICIO DE AGUA POTABLE</t>
  </si>
  <si>
    <t>5131314000  TELEFONÍA TRADICIONAL</t>
  </si>
  <si>
    <t>5131315000  TELEFONÍA CELULAR</t>
  </si>
  <si>
    <t>5131316000  SERVICIO DE TELECOMUNICACIONES Y SATÉLITALES</t>
  </si>
  <si>
    <t>5131317000  SERV. ACCESO A INTERNET, REDES Y PROC. DE INFO.</t>
  </si>
  <si>
    <t>5131318000  SERVICIOS POSTALES Y TELEGRAFICOS</t>
  </si>
  <si>
    <t>5132321000  ARRENDAMIENTO DE TERRENOS</t>
  </si>
  <si>
    <t>5132322000  ARRENDAMIENTO DE EDIFICIOS</t>
  </si>
  <si>
    <t>5132323000  ARRENDA. DE MOB. Y EQ. ADMÓN., EDU. Y RECRE.</t>
  </si>
  <si>
    <t>5132325000  ARRENDAMIENTO DE EQUIPO DE TRANSPORTE</t>
  </si>
  <si>
    <t>5132326000  ARRENDA. DE MAQ., OTROS EQ. Y HERRAMIENTAS</t>
  </si>
  <si>
    <t>5132327000  ARRENDAMIENTO DE ACTIVOS INTANGIBLES</t>
  </si>
  <si>
    <t>5132329000  OTROS ARRENDAMIENTOS</t>
  </si>
  <si>
    <t>5133332000  SERVS. DE DISEÑO, ARQ., INGE. Y ACTIVS. RELACS.</t>
  </si>
  <si>
    <t>5133333000  SERVS. CONSULT. ADM., PROCS., TEC. Y TECNO. INFO.</t>
  </si>
  <si>
    <t>5133336000  SERVS. APOYO ADMVO., FOTOCOPIADO E IMPRESION</t>
  </si>
  <si>
    <t>5133338000  SERVICIOS DE VIGILANCIA</t>
  </si>
  <si>
    <t>5133339000  SERVICIOS PROFESIONALES, CIENTIFICOS Y TECNICOS IN</t>
  </si>
  <si>
    <t>5134341000  SERVICIOS FINANCIEROS Y BANCARIOS</t>
  </si>
  <si>
    <t>5134344000  SEGUROS DE RESPONSABILIDAD PATRIMONIAL Y FIANZAS</t>
  </si>
  <si>
    <t>5134345000  SEGUROS DE BIENES PATRIMONIALES</t>
  </si>
  <si>
    <t>5134347000  FLETES Y MANIOBRAS</t>
  </si>
  <si>
    <t>5135352000  INST., REPAR. MTTO. MOB. Y EQ. ADMON., EDU. Y REC</t>
  </si>
  <si>
    <t>5135353000  INST., REPAR. Y MTTO. EQ. COMPU. Y TECNO. DE INFO</t>
  </si>
  <si>
    <t>5135351000  CONSERV. Y MANTENIMIENTO MENOR DE INMUEBLES</t>
  </si>
  <si>
    <t>5135352000 INST., REPARACION Y MANTENIM. DE MOB. Y EQPO. ADMON., EDUC. Y RECREAT.</t>
  </si>
  <si>
    <t>5135355000  REPAR. Y MTTO. DE EQUIPO DE TRANSPORTE</t>
  </si>
  <si>
    <t>5135357000  INST., REP. Y MTTO. DE MAQ., OT. EQ. Y HERRMTAS.</t>
  </si>
  <si>
    <t>5135358000  SERVICIOS DE LIMPIEZA Y MANEJO DE DESECHOS</t>
  </si>
  <si>
    <t>5135359000  SERVICIOS DE JARDINERÍA Y FUMIGACIÓN</t>
  </si>
  <si>
    <t>5136362000  DIF. RADIO, TV. Y O.M.M.C. PRo. VTA. BIE. O SERVS</t>
  </si>
  <si>
    <t>5136365000  SERV. DE LA INDUSTRIA FILMICA, DEL SONIDO Y VIDEO</t>
  </si>
  <si>
    <t>5136363000  SERV. CREAT., PREP. Y PRO. PUB., EXCEP. INTERNET</t>
  </si>
  <si>
    <t>5137371000  PASAJES AEREOS</t>
  </si>
  <si>
    <t>5137372000  PASAJES TERRESTRES</t>
  </si>
  <si>
    <t>5137375000  VIATICOS EN EL PAIS</t>
  </si>
  <si>
    <t>5137376000  VIÁTICOS EN EL EXTRANJERO</t>
  </si>
  <si>
    <t>5138381000  GASTOS DE CEREMONIAL</t>
  </si>
  <si>
    <t>5138382000  GASTOS DE ORDEN SOCIAL Y CULTURAL</t>
  </si>
  <si>
    <t>5138383000  CONGRESOS Y CONVENCIONES</t>
  </si>
  <si>
    <t>5138384000  EXPOSICIONES</t>
  </si>
  <si>
    <t>5138385000  GASTOS  DE REPRESENTACION</t>
  </si>
  <si>
    <t>5139392000  OTROS IMPUESTOS Y DERECHOS</t>
  </si>
  <si>
    <t>5139398000  IMPUESTO DE NOMINA</t>
  </si>
  <si>
    <t>5241441000  PAGOS DE DEFUNCIÓN</t>
  </si>
  <si>
    <t>5252452000  JUBILACIONES</t>
  </si>
  <si>
    <t>5515055101  DEP.EQUIPO DE DEFENSA Y SEGURIDAD</t>
  </si>
  <si>
    <t>5515151100  DEP. MUEBLES DE OFICINA Y ESTANTERIA</t>
  </si>
  <si>
    <t>5515151200  "DEP. MUEBLES, EXCEPTO DE OFICINA Y ESTANTERIA"</t>
  </si>
  <si>
    <t>5515151500  DEP. EQUIPO DE COMPUTO Y DE TECNOLOGIAS DE LA INFO</t>
  </si>
  <si>
    <t>5515151900  DEP. OTROS MOBILIARIOS Y EQUIPOS DE ADMINISTRACION</t>
  </si>
  <si>
    <t>5515252100  DEP. EQUIPO Y APARATOS AUDIOVISUALES</t>
  </si>
  <si>
    <t>5515252300  DEP. CÁMARAS FOTOGRÁFICAS Y DE VIDEO</t>
  </si>
  <si>
    <t>5515252900  DEP. OTROS MOBILIARIOS Y EQUIPO EDUCACIONAL Y RECR</t>
  </si>
  <si>
    <t>5515454100  DEP. AUTOMOVILES Y CAMIONES</t>
  </si>
  <si>
    <t>5515454900  DEP. OTROS EQUIPOS DE TRANSPORTE</t>
  </si>
  <si>
    <t>5515656400  DEP. SISTEMA AIRE ACONDICIONADO</t>
  </si>
  <si>
    <t>5515656500  DEP. EQUIPOS DE COMUNICACIONES Y TELECOM.</t>
  </si>
  <si>
    <t>5515656600  "DEP. EQUIPO DE GENERACION ELECTRICA, APARATOS Y A</t>
  </si>
  <si>
    <t>5515656700  DEP. HERRAMIENTAS Y MAQUINAS-HERRAMIENTAS</t>
  </si>
  <si>
    <t>5515656900  DEP. OTROS EQUIPOS</t>
  </si>
  <si>
    <t>5515751300  "DEP. BIENES ARTISTICOS, CULTURALES Y CIENTIFICOS"</t>
  </si>
  <si>
    <t>5517959900  AMORTIZACION OTROS ACTIVOS INTANGIBLES</t>
  </si>
  <si>
    <t>5518000001  BAJA DE ACTIVO FIJO</t>
  </si>
  <si>
    <t>III) NOTAS AL ESTADO DE VARIACIÓN A LA HACIEDA PÚBLICA</t>
  </si>
  <si>
    <t>VHP-01 PATRIMONIO CONTRIBUIDO</t>
  </si>
  <si>
    <t>MODIFICACION</t>
  </si>
  <si>
    <t>3110 HACIENDA PUBLICA/PATRIMONIO CONTRIBUIDO</t>
  </si>
  <si>
    <t>3110000002  BAJA DE ACTIVO FIJO</t>
  </si>
  <si>
    <t>3110000003  PATRIMONIO NETO ACUMULADO</t>
  </si>
  <si>
    <t>3110915000  BIENES MUEBLES E INMUEBLES</t>
  </si>
  <si>
    <t>3113914205  ESTATALES DE EJERCICIOS ANTERIORES BIENES MUEBLES</t>
  </si>
  <si>
    <t>3113914206  ESTATALES DE EJERCICIOS ANTERIORES OBRA PÚBLICA</t>
  </si>
  <si>
    <t>3113915000  ESTATALES DE EJERCICIOS ANTERIORES BIENES MUEBLES</t>
  </si>
  <si>
    <t>3114914205  APLICACIÓN ESTATALES DE EJERCICIOS ANTERIORES BIEN</t>
  </si>
  <si>
    <t>3120000005  DONACIONES DE BIENES POR DEPENDENCIAS Y ENTIDADES</t>
  </si>
  <si>
    <t>VHP-02 PATRIMONIO GENERADO</t>
  </si>
  <si>
    <t>3210 HACIENDA PUBLICA /PATRIMONIO GENERADO</t>
  </si>
  <si>
    <t>3210 Resultado del Ejercicio (Ahorro/Des</t>
  </si>
  <si>
    <t>3220000002  RESULTADOS ACUMULADOS</t>
  </si>
  <si>
    <t>3220000004  RESULTADO EJERCICIO 1996</t>
  </si>
  <si>
    <t>3220000005  RESULTADO EJERCICIO 1997</t>
  </si>
  <si>
    <t>3220000006  RESULTADO EJERCICIO 1998</t>
  </si>
  <si>
    <t>3220000007  RESULTADO EJERCICIO 1999</t>
  </si>
  <si>
    <t>3220000008  RESULTADO EJERCICIO 2000</t>
  </si>
  <si>
    <t>3220000009  RESULTADO EJERCICIO 2001</t>
  </si>
  <si>
    <t>3220000010  RESULTADO EJERCICIO 2002</t>
  </si>
  <si>
    <t>3220000011  RESULTADO EJERCICIO 2003</t>
  </si>
  <si>
    <t>3220000012  RESULTADO EJERCICIO 2004</t>
  </si>
  <si>
    <t>3220000013  RESULTADO EJERCICIO 2005</t>
  </si>
  <si>
    <t>3220000014  RESULTADO EJERCICIO 2006</t>
  </si>
  <si>
    <t>3220000015  RESULTADO EJERCICIO 2007</t>
  </si>
  <si>
    <t>3220000016  RESULTADO EJERCICIO 2008</t>
  </si>
  <si>
    <t>3220000017  RESULTADO EJERCICIO 2009</t>
  </si>
  <si>
    <t>3220000018  RESULTADO EJERCICIO 2010</t>
  </si>
  <si>
    <t>3220000019  RESULTADO EJERCICIO 2011</t>
  </si>
  <si>
    <t>3220000020  RESULTADO EJERCICIO 2012</t>
  </si>
  <si>
    <t>3220000021  RESULTADO EJERCICIO 2013</t>
  </si>
  <si>
    <t>3220000022  RESULTADO DEL EJERCICIO 2014</t>
  </si>
  <si>
    <t>3220000023  RESULTADO DEL EJERCICIO 2015</t>
  </si>
  <si>
    <t>3220000024  RESULTADO DEL EJERCICIO 2016</t>
  </si>
  <si>
    <t>3220000025  RESULTADO DEL EJERCICIO 2017</t>
  </si>
  <si>
    <t>3220001000  CAPITALIZACIÓN RECURSOS PROPIOS</t>
  </si>
  <si>
    <t>3220001001  CAPITALIZACIÓN REMANENTES</t>
  </si>
  <si>
    <t>3220690201  APLICACIÓN DE REMANENTE PROPIO</t>
  </si>
  <si>
    <t>3252000001  AJUSTES Y CORECCIONES</t>
  </si>
  <si>
    <t>SUB TOTAL</t>
  </si>
  <si>
    <t>IV) NOTAS AL ESTADO DE FLUJO DE EFECTIVO</t>
  </si>
  <si>
    <t>EFE-01 FLUJO DE EFECTIVO</t>
  </si>
  <si>
    <t>1110 EFECTIVO Y EQUIVALENTES</t>
  </si>
  <si>
    <t>1112103001  BANORTE 0105022200</t>
  </si>
  <si>
    <t>1112107001  SANTANDER 65-50068582-8</t>
  </si>
  <si>
    <t>EFE-02 ADQ. BIENES MUEBLES E INMUEBLES</t>
  </si>
  <si>
    <t>% SUB</t>
  </si>
  <si>
    <t>1210 INVERSIONES FINANCIERAS A LARGO PLAZO</t>
  </si>
  <si>
    <t>1230 BIENES INMUEBLES, INFRAESTRUCTURA Y CONSTRUCCIONES EN PROCESO</t>
  </si>
  <si>
    <t>1236 Construcciones en Proceso en Bienes</t>
  </si>
  <si>
    <t>1241 Mobiliario y Equipo de Administraci</t>
  </si>
  <si>
    <t>1242 Mobiliario y Equipo Educacional y R</t>
  </si>
  <si>
    <t>1244 Equipo de Transporte</t>
  </si>
  <si>
    <t>1246 Maquinaria, Otros Equipos y Herrami</t>
  </si>
  <si>
    <t xml:space="preserve">IV) CONCILIACIÓN DE LOS INGRESOS PRESUPUESTARIOS Y CONTABLES, ASI COMO ENTRE LOS EGRESOS </t>
  </si>
  <si>
    <t>PRESUPUESTARIOS Y LOS GASTOS</t>
  </si>
  <si>
    <t>Conciliación entre los Ingresos Presupuestarios y Contables</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</si>
  <si>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</si>
  <si>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</si>
  <si>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</si>
  <si>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</si>
  <si>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</si>
  <si>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</si>
  <si>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</si>
  <si>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</si>
  <si>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</si>
  <si>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</si>
  <si>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</si>
  <si>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</si>
  <si>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</si>
  <si>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</si>
  <si>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</si>
  <si>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</si>
  <si>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</si>
  <si>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</si>
  <si>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</si>
  <si>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</si>
  <si>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</si>
  <si>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</si>
  <si>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</si>
  <si>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</si>
  <si>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</si>
  <si>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</si>
  <si>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</si>
  <si>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</si>
  <si>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</si>
  <si>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</si>
  <si>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</si>
  <si>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</si>
  <si>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</si>
  <si>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</si>
  <si>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</si>
  <si>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</si>
  <si>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</si>
  <si>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</si>
  <si>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</si>
  <si>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</si>
  <si>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</si>
  <si>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 1 - 2 + 3)</t>
  </si>
  <si>
    <t>comprobacion del estado de variacion</t>
  </si>
  <si>
    <t>NOTAS DE MEMORIA</t>
  </si>
  <si>
    <t>comprobacion del estado de actividades</t>
  </si>
  <si>
    <t>NOTAS DE MEMORIA.</t>
  </si>
  <si>
    <t>7000 CUENTAS DE ORDEN CONTABLES</t>
  </si>
  <si>
    <t>Bajo protesta de decir verdad declaramos que los Estados Financieros y sus Notas son razonablemente correctos y responsabilidad del emisor</t>
  </si>
  <si>
    <t>Director General</t>
  </si>
  <si>
    <t>Directora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</si>
</sst>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0.00;\-#,##0.00;\ "/>
    <numFmt numFmtId="165" formatCode="_-* #,##0.00_-;\-* #,##0.00_-;_-* \-??_-;_-@_-"/>
    <numFmt numFmtId="166" formatCode="#,##0.00_ ;\-#,##0.00\ "/>
    <numFmt numFmtId="167" formatCode="#,##0;\-#,##0;\ "/>
    <numFmt numFmtId="168" formatCode="#,##0.0000000000"/>
    <numFmt numFmtId="169" formatCode="#,##0_ ;\-#,##0\ "/>
    <numFmt numFmtId="170" formatCode="General_)"/>
    <numFmt numFmtId="171" formatCode="_-[$€-2]* #,##0.00_-;\-[$€-2]* #,##0.00_-;_-[$€-2]* \-??_-"/>
    <numFmt numFmtId="172" formatCode="_-[$€-2]* #,##0.00_-;\-[$€-2]* #,##0.00_-;_-[$€-2]* &quot;-&quot;??_-"/>
    <numFmt numFmtId="173" formatCode="_-* #,##0.00\ _€_-;\-* #,##0.00\ _€_-;_-* &quot;-&quot;??\ _€_-;_-@_-"/>
    <numFmt numFmtId="174" formatCode="_-\$* #,##0.00_-;&quot;-$&quot;* #,##0.00_-;_-\$* \-??_-;_-@_-"/>
  </numFmts>
  <fonts count="43">
    <font>
      <sz val="11"/>
      <color theme="1"/>
      <name val="Calibri"/>
      <family val="2"/>
      <scheme val="minor"/>
    </font>
    <font>
      <sz val="11"/>
      <color theme="1"/>
      <name val="Calibri"/>
      <family val="2"/>
      <scheme val="minor"/>
    </font>
    <font>
      <sz val="11"/>
      <color theme="0"/>
      <name val="Calibri"/>
      <family val="2"/>
      <scheme val="minor"/>
    </font>
    <font>
      <sz val="11"/>
      <color indexed="8"/>
      <name val="Calibri"/>
      <family val="2"/>
    </font>
    <font>
      <b/>
      <sz val="10"/>
      <name val="Arial"/>
      <family val="2"/>
    </font>
    <font>
      <sz val="10"/>
      <color indexed="8"/>
      <name val="Arial"/>
      <family val="2"/>
    </font>
    <font>
      <b/>
      <sz val="10"/>
      <color indexed="8"/>
      <name val="Arial"/>
      <family val="2"/>
    </font>
    <font>
      <b/>
      <sz val="10"/>
      <color indexed="8"/>
      <name val="Soberana Sans Light"/>
      <family val="2"/>
    </font>
    <font>
      <sz val="10"/>
      <color indexed="8"/>
      <name val="Calibri"/>
      <family val="2"/>
    </font>
    <font>
      <b/>
      <sz val="10"/>
      <color indexed="56"/>
      <name val="Arial"/>
      <family val="2"/>
    </font>
    <font>
      <b/>
      <sz val="10"/>
      <color indexed="30"/>
      <name val="Arial"/>
      <family val="2"/>
    </font>
    <font>
      <b/>
      <u/>
      <sz val="10"/>
      <color indexed="8"/>
      <name val="Arial"/>
      <family val="2"/>
    </font>
    <font>
      <sz val="8"/>
      <color theme="1"/>
      <name val="Arial"/>
      <family val="2"/>
    </font>
    <font>
      <sz val="9"/>
      <color indexed="8"/>
      <name val="Calibri"/>
      <family val="2"/>
      <scheme val="minor"/>
    </font>
    <font>
      <sz val="9"/>
      <color theme="1"/>
      <name val="Calibri"/>
      <family val="2"/>
      <scheme val="minor"/>
    </font>
    <font>
      <u/>
      <sz val="10"/>
      <color indexed="8"/>
      <name val="Arial"/>
      <family val="2"/>
    </font>
    <font>
      <b/>
      <sz val="9"/>
      <color theme="1"/>
      <name val="Calibri"/>
      <family val="2"/>
      <scheme val="minor"/>
    </font>
    <font>
      <sz val="8"/>
      <color indexed="8"/>
      <name val="Arial"/>
      <family val="2"/>
    </font>
    <font>
      <b/>
      <sz val="10"/>
      <color indexed="8"/>
      <name val="Calibri"/>
      <family val="2"/>
    </font>
    <font>
      <sz val="10"/>
      <name val="Arial"/>
      <family val="2"/>
    </font>
    <font>
      <b/>
      <sz val="8"/>
      <color theme="1"/>
      <name val="Arial"/>
      <family val="2"/>
    </font>
    <font>
      <b/>
      <sz val="9"/>
      <color theme="1"/>
      <name val="Arial"/>
      <family val="2"/>
    </font>
    <font>
      <sz val="10"/>
      <color rgb="FFFF0000"/>
      <name val="Arial"/>
      <family val="2"/>
    </font>
    <font>
      <sz val="9"/>
      <name val="Arial"/>
      <family val="2"/>
    </font>
    <font>
      <sz val="9"/>
      <color theme="1"/>
      <name val="Arial"/>
      <family val="2"/>
    </font>
    <font>
      <b/>
      <sz val="9"/>
      <name val="Arial"/>
      <family val="2"/>
    </font>
    <font>
      <sz val="9"/>
      <color indexed="8"/>
      <name val="Arial"/>
      <family val="2"/>
    </font>
    <font>
      <b/>
      <sz val="9"/>
      <name val="Calibri"/>
      <family val="2"/>
      <scheme val="minor"/>
    </font>
    <font>
      <b/>
      <sz val="9"/>
      <color indexed="8"/>
      <name val="Arial"/>
      <family val="2"/>
    </font>
    <font>
      <b/>
      <sz val="9"/>
      <color indexed="8"/>
      <name val="Calibri"/>
      <family val="2"/>
    </font>
    <font>
      <b/>
      <sz val="9"/>
      <color theme="1"/>
      <name val="Calibri"/>
      <family val="2"/>
    </font>
    <font>
      <sz val="9"/>
      <color indexed="8"/>
      <name val="Calibri"/>
      <family val="2"/>
    </font>
    <font>
      <sz val="9"/>
      <color theme="1"/>
      <name val="Calibri"/>
      <family val="2"/>
    </font>
    <font>
      <b/>
      <sz val="9"/>
      <name val="Calibri"/>
      <family val="2"/>
    </font>
    <font>
      <sz val="8"/>
      <color rgb="FF000000"/>
      <name val="Arial"/>
      <family val="2"/>
    </font>
    <font>
      <b/>
      <sz val="8"/>
      <color rgb="FF000000"/>
      <name val="Arial"/>
      <family val="2"/>
    </font>
    <font>
      <sz val="10"/>
      <color indexed="63"/>
      <name val="Arial"/>
      <family val="2"/>
    </font>
    <font>
      <sz val="12"/>
      <color indexed="24"/>
      <name val="Arial"/>
      <family val="2"/>
    </font>
    <font>
      <b/>
      <sz val="18"/>
      <color indexed="24"/>
      <name val="Arial"/>
      <family val="2"/>
    </font>
    <font>
      <b/>
      <sz val="14"/>
      <color indexed="24"/>
      <name val="Arial"/>
      <family val="2"/>
    </font>
    <font>
      <sz val="10"/>
      <color theme="1"/>
      <name val="Times New Roman"/>
      <family val="2"/>
    </font>
    <font>
      <sz val="11"/>
      <color indexed="8"/>
      <name val="Garamond"/>
      <family val="2"/>
    </font>
    <font>
      <sz val="11"/>
      <color theme="1"/>
      <name val="Garamond"/>
      <family val="2"/>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22"/>
        <bgColor indexed="31"/>
      </patternFill>
    </fill>
    <fill>
      <patternFill patternType="solid">
        <fgColor theme="0" tint="-0.249977111117893"/>
        <bgColor indexed="31"/>
      </patternFill>
    </fill>
    <fill>
      <patternFill patternType="solid">
        <fgColor theme="0"/>
        <bgColor indexed="26"/>
      </patternFill>
    </fill>
    <fill>
      <patternFill patternType="solid">
        <fgColor theme="0"/>
        <bgColor indexed="64"/>
      </patternFill>
    </fill>
    <fill>
      <patternFill patternType="solid">
        <fgColor indexed="9"/>
        <bgColor indexed="26"/>
      </patternFill>
    </fill>
    <fill>
      <patternFill patternType="solid">
        <fgColor theme="0" tint="-0.249977111117893"/>
        <bgColor indexed="64"/>
      </patternFill>
    </fill>
    <fill>
      <patternFill patternType="solid">
        <fgColor theme="0" tint="-0.249977111117893"/>
        <bgColor indexed="26"/>
      </patternFill>
    </fill>
    <fill>
      <patternFill patternType="solid">
        <fgColor indexed="40"/>
      </patternFill>
    </fill>
  </fills>
  <borders count="64">
    <border>
      <left/>
      <right/>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medium">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bottom/>
      <diagonal/>
    </border>
    <border>
      <left/>
      <right/>
      <top/>
      <bottom style="thin">
        <color indexed="64"/>
      </bottom>
      <diagonal/>
    </border>
    <border>
      <left/>
      <right/>
      <top style="thin">
        <color indexed="8"/>
      </top>
      <bottom/>
      <diagonal/>
    </border>
    <border>
      <left style="thin">
        <color indexed="64"/>
      </left>
      <right style="thin">
        <color indexed="64"/>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8"/>
      </top>
      <bottom/>
      <diagonal/>
    </border>
    <border>
      <left style="thin">
        <color indexed="8"/>
      </left>
      <right/>
      <top/>
      <bottom style="thin">
        <color indexed="64"/>
      </bottom>
      <diagonal/>
    </border>
    <border>
      <left/>
      <right style="thin">
        <color indexed="64"/>
      </right>
      <top/>
      <bottom style="thin">
        <color indexed="64"/>
      </bottom>
      <diagonal/>
    </border>
    <border>
      <left/>
      <right style="thin">
        <color indexed="8"/>
      </right>
      <top style="thin">
        <color indexed="64"/>
      </top>
      <bottom/>
      <diagonal/>
    </border>
    <border>
      <left/>
      <right/>
      <top style="thin">
        <color indexed="64"/>
      </top>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bottom style="thin">
        <color indexed="8"/>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435">
    <xf numFmtId="0" fontId="0" fillId="0" borderId="0"/>
    <xf numFmtId="9" fontId="1" fillId="0" borderId="0" applyFont="0" applyFill="0" applyBorder="0" applyAlignment="0" applyProtection="0"/>
    <xf numFmtId="0" fontId="3" fillId="0" borderId="0"/>
    <xf numFmtId="165" fontId="3" fillId="0" borderId="0" applyFill="0" applyBorder="0" applyAlignment="0" applyProtection="0"/>
    <xf numFmtId="0" fontId="19"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2" fillId="0" borderId="0"/>
    <xf numFmtId="170" fontId="19"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71" fontId="3" fillId="0" borderId="0" applyFill="0" applyBorder="0" applyAlignment="0" applyProtection="0"/>
    <xf numFmtId="172" fontId="19" fillId="0" borderId="0" applyFont="0" applyFill="0" applyBorder="0" applyAlignment="0" applyProtection="0"/>
    <xf numFmtId="0" fontId="37" fillId="0" borderId="0" applyNumberFormat="0" applyFill="0" applyBorder="0" applyAlignment="0" applyProtection="0"/>
    <xf numFmtId="2" fontId="37" fillId="0" borderId="0" applyFill="0" applyBorder="0" applyAlignment="0" applyProtection="0"/>
    <xf numFmtId="0" fontId="38" fillId="0" borderId="0" applyNumberFormat="0" applyFill="0" applyBorder="0" applyAlignment="0" applyProtection="0"/>
    <xf numFmtId="0" fontId="39"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19" fillId="0" borderId="0" applyFont="0" applyFill="0" applyBorder="0" applyAlignment="0" applyProtection="0"/>
    <xf numFmtId="165"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3" fillId="0" borderId="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9" fillId="0" borderId="0"/>
    <xf numFmtId="0" fontId="3"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7" fillId="0" borderId="0"/>
    <xf numFmtId="0" fontId="12" fillId="0" borderId="0"/>
    <xf numFmtId="0" fontId="40"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1" fillId="0" borderId="0"/>
    <xf numFmtId="0" fontId="1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9" fillId="0" borderId="0"/>
    <xf numFmtId="0" fontId="42" fillId="0" borderId="0"/>
    <xf numFmtId="0" fontId="41" fillId="0" borderId="0"/>
    <xf numFmtId="0" fontId="41" fillId="0" borderId="0"/>
    <xf numFmtId="0" fontId="41" fillId="0" borderId="0"/>
    <xf numFmtId="0" fontId="41" fillId="0" borderId="0"/>
    <xf numFmtId="0" fontId="1" fillId="0" borderId="0"/>
    <xf numFmtId="0" fontId="41" fillId="0" borderId="0"/>
    <xf numFmtId="0" fontId="19" fillId="0" borderId="0"/>
    <xf numFmtId="0" fontId="41" fillId="0" borderId="0"/>
    <xf numFmtId="0" fontId="1" fillId="0" borderId="0"/>
    <xf numFmtId="0" fontId="41" fillId="0" borderId="0"/>
    <xf numFmtId="0" fontId="41" fillId="0" borderId="0"/>
    <xf numFmtId="0" fontId="41" fillId="0" borderId="0"/>
    <xf numFmtId="0" fontId="41" fillId="0" borderId="0"/>
    <xf numFmtId="0" fontId="19"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9" fillId="0" borderId="0"/>
    <xf numFmtId="0" fontId="1" fillId="0" borderId="0"/>
    <xf numFmtId="0" fontId="3" fillId="0" borderId="0"/>
    <xf numFmtId="0" fontId="3" fillId="0" borderId="0"/>
    <xf numFmtId="0" fontId="3" fillId="0" borderId="0"/>
    <xf numFmtId="0" fontId="3" fillId="0" borderId="0"/>
    <xf numFmtId="0" fontId="1" fillId="0" borderId="0"/>
    <xf numFmtId="0" fontId="19" fillId="0" borderId="0"/>
    <xf numFmtId="0" fontId="3" fillId="0" borderId="0"/>
    <xf numFmtId="0" fontId="1" fillId="0" borderId="0"/>
    <xf numFmtId="0" fontId="19" fillId="0" borderId="0"/>
    <xf numFmtId="0" fontId="3" fillId="0" borderId="0"/>
    <xf numFmtId="0" fontId="1" fillId="0" borderId="0"/>
    <xf numFmtId="0" fontId="19" fillId="0" borderId="0"/>
    <xf numFmtId="0" fontId="3" fillId="0" borderId="0"/>
    <xf numFmtId="0" fontId="1" fillId="0" borderId="0"/>
    <xf numFmtId="0" fontId="3" fillId="0" borderId="0"/>
    <xf numFmtId="0" fontId="1" fillId="0" borderId="0"/>
    <xf numFmtId="0" fontId="19"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3" fillId="0" borderId="0"/>
    <xf numFmtId="0" fontId="19" fillId="0" borderId="0"/>
    <xf numFmtId="0" fontId="19"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ill="0" applyBorder="0" applyAlignment="0" applyProtection="0"/>
    <xf numFmtId="9" fontId="12" fillId="0" borderId="0" applyFont="0" applyFill="0" applyBorder="0" applyAlignment="0" applyProtection="0"/>
    <xf numFmtId="9" fontId="3" fillId="0" borderId="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4" fontId="5" fillId="18" borderId="62" applyNumberFormat="0" applyProtection="0">
      <alignment horizontal="left" vertical="center" indent="1"/>
    </xf>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xf numFmtId="0" fontId="37" fillId="0" borderId="63" applyNumberFormat="0" applyFill="0" applyAlignment="0" applyProtection="0"/>
  </cellStyleXfs>
  <cellXfs count="407">
    <xf numFmtId="0" fontId="0" fillId="0" borderId="0" xfId="0"/>
    <xf numFmtId="0" fontId="4" fillId="11" borderId="2" xfId="2" applyFont="1" applyFill="1" applyBorder="1" applyAlignment="1">
      <alignment horizontal="center" vertical="center"/>
    </xf>
    <xf numFmtId="0" fontId="4" fillId="11" borderId="3" xfId="2" applyFont="1" applyFill="1" applyBorder="1" applyAlignment="1">
      <alignment horizontal="center" vertical="center"/>
    </xf>
    <xf numFmtId="0" fontId="5" fillId="12" borderId="0" xfId="2" applyFont="1" applyFill="1" applyBorder="1"/>
    <xf numFmtId="0" fontId="5" fillId="13" borderId="0" xfId="2" applyFont="1" applyFill="1"/>
    <xf numFmtId="0" fontId="6" fillId="13" borderId="0" xfId="2" applyFont="1" applyFill="1"/>
    <xf numFmtId="0" fontId="7" fillId="14" borderId="2" xfId="2" applyFont="1" applyFill="1" applyBorder="1" applyAlignment="1">
      <alignment horizontal="center"/>
    </xf>
    <xf numFmtId="0" fontId="8" fillId="14" borderId="0" xfId="2" applyFont="1" applyFill="1" applyBorder="1"/>
    <xf numFmtId="0" fontId="4" fillId="13" borderId="0" xfId="2" applyFont="1" applyFill="1" applyBorder="1" applyAlignment="1">
      <alignment horizontal="left" vertical="center"/>
    </xf>
    <xf numFmtId="0" fontId="5" fillId="13" borderId="0" xfId="2" applyFont="1" applyFill="1" applyBorder="1"/>
    <xf numFmtId="0" fontId="4" fillId="13" borderId="0" xfId="2" applyFont="1" applyFill="1" applyBorder="1" applyAlignment="1">
      <alignment horizontal="right"/>
    </xf>
    <xf numFmtId="0" fontId="6" fillId="13" borderId="4" xfId="2" applyFont="1" applyFill="1" applyBorder="1"/>
    <xf numFmtId="0" fontId="4" fillId="13" borderId="4" xfId="2" applyNumberFormat="1" applyFont="1" applyFill="1" applyBorder="1" applyAlignment="1" applyProtection="1">
      <protection locked="0"/>
    </xf>
    <xf numFmtId="0" fontId="5" fillId="13" borderId="4" xfId="2" applyFont="1" applyFill="1" applyBorder="1"/>
    <xf numFmtId="0" fontId="4" fillId="13" borderId="0" xfId="2" applyFont="1" applyFill="1" applyBorder="1" applyAlignment="1"/>
    <xf numFmtId="0" fontId="4" fillId="13" borderId="0" xfId="2" applyNumberFormat="1" applyFont="1" applyFill="1" applyBorder="1" applyAlignment="1" applyProtection="1">
      <protection locked="0"/>
    </xf>
    <xf numFmtId="0" fontId="9" fillId="14" borderId="0" xfId="2" applyFont="1" applyFill="1" applyBorder="1" applyAlignment="1">
      <alignment horizontal="center"/>
    </xf>
    <xf numFmtId="0" fontId="10" fillId="15" borderId="0" xfId="2" applyFont="1" applyFill="1" applyBorder="1" applyAlignment="1">
      <alignment horizontal="right"/>
    </xf>
    <xf numFmtId="0" fontId="4" fillId="15" borderId="0" xfId="2" applyFont="1" applyFill="1" applyBorder="1" applyAlignment="1"/>
    <xf numFmtId="0" fontId="4" fillId="15" borderId="0" xfId="2" applyNumberFormat="1" applyFont="1" applyFill="1" applyBorder="1" applyAlignment="1" applyProtection="1">
      <protection locked="0"/>
    </xf>
    <xf numFmtId="0" fontId="5" fillId="15" borderId="0" xfId="2" applyFont="1" applyFill="1" applyBorder="1"/>
    <xf numFmtId="0" fontId="9" fillId="14" borderId="0" xfId="2" applyFont="1" applyFill="1" applyAlignment="1">
      <alignment horizontal="left"/>
    </xf>
    <xf numFmtId="0" fontId="6" fillId="14" borderId="0" xfId="2" applyFont="1" applyFill="1" applyAlignment="1">
      <alignment horizontal="justify"/>
    </xf>
    <xf numFmtId="0" fontId="9" fillId="14" borderId="0" xfId="2" applyFont="1" applyFill="1" applyBorder="1" applyAlignment="1">
      <alignment horizontal="left"/>
    </xf>
    <xf numFmtId="0" fontId="8" fillId="14" borderId="0" xfId="2" applyFont="1" applyFill="1"/>
    <xf numFmtId="0" fontId="11" fillId="13" borderId="0" xfId="2" applyFont="1" applyFill="1" applyBorder="1"/>
    <xf numFmtId="0" fontId="6" fillId="15" borderId="0" xfId="2" applyFont="1" applyFill="1" applyBorder="1"/>
    <xf numFmtId="49" fontId="4" fillId="11" borderId="5" xfId="2" applyNumberFormat="1" applyFont="1" applyFill="1" applyBorder="1" applyAlignment="1">
      <alignment horizontal="left" vertical="center"/>
    </xf>
    <xf numFmtId="49" fontId="4" fillId="11" borderId="6" xfId="2" applyNumberFormat="1" applyFont="1" applyFill="1" applyBorder="1" applyAlignment="1">
      <alignment horizontal="center" vertical="center"/>
    </xf>
    <xf numFmtId="49" fontId="4" fillId="11" borderId="5" xfId="2" applyNumberFormat="1" applyFont="1" applyFill="1" applyBorder="1" applyAlignment="1">
      <alignment horizontal="center" vertical="center"/>
    </xf>
    <xf numFmtId="49" fontId="4" fillId="15" borderId="7" xfId="2" applyNumberFormat="1" applyFont="1" applyFill="1" applyBorder="1" applyAlignment="1">
      <alignment horizontal="left"/>
    </xf>
    <xf numFmtId="164" fontId="8" fillId="15" borderId="8" xfId="2" applyNumberFormat="1" applyFont="1" applyFill="1" applyBorder="1"/>
    <xf numFmtId="164" fontId="8" fillId="15" borderId="9" xfId="2" applyNumberFormat="1" applyFont="1" applyFill="1" applyBorder="1"/>
    <xf numFmtId="164" fontId="8" fillId="15" borderId="6" xfId="2" applyNumberFormat="1" applyFont="1" applyFill="1" applyBorder="1"/>
    <xf numFmtId="49" fontId="4" fillId="15" borderId="10" xfId="2" applyNumberFormat="1" applyFont="1" applyFill="1" applyBorder="1" applyAlignment="1">
      <alignment horizontal="left"/>
    </xf>
    <xf numFmtId="164" fontId="8" fillId="15" borderId="11" xfId="2" applyNumberFormat="1" applyFont="1" applyFill="1" applyBorder="1"/>
    <xf numFmtId="164" fontId="8" fillId="15" borderId="12" xfId="2" applyNumberFormat="1" applyFont="1" applyFill="1" applyBorder="1"/>
    <xf numFmtId="164" fontId="8" fillId="15" borderId="13" xfId="2" applyNumberFormat="1" applyFont="1" applyFill="1" applyBorder="1"/>
    <xf numFmtId="4" fontId="12" fillId="14" borderId="0" xfId="2" applyNumberFormat="1" applyFont="1" applyFill="1" applyBorder="1" applyAlignment="1">
      <alignment wrapText="1"/>
    </xf>
    <xf numFmtId="0" fontId="13" fillId="14" borderId="10" xfId="2" applyFont="1" applyFill="1" applyBorder="1"/>
    <xf numFmtId="4" fontId="14" fillId="14" borderId="13" xfId="2" applyNumberFormat="1" applyFont="1" applyFill="1" applyBorder="1" applyAlignment="1">
      <alignment wrapText="1"/>
    </xf>
    <xf numFmtId="164" fontId="8" fillId="13" borderId="14" xfId="2" applyNumberFormat="1" applyFont="1" applyFill="1" applyBorder="1"/>
    <xf numFmtId="49" fontId="4" fillId="13" borderId="10" xfId="2" applyNumberFormat="1" applyFont="1" applyFill="1" applyBorder="1" applyAlignment="1">
      <alignment horizontal="left"/>
    </xf>
    <xf numFmtId="165" fontId="8" fillId="13" borderId="11" xfId="3" applyFont="1" applyFill="1" applyBorder="1" applyAlignment="1" applyProtection="1"/>
    <xf numFmtId="164" fontId="8" fillId="13" borderId="12" xfId="2" applyNumberFormat="1" applyFont="1" applyFill="1" applyBorder="1"/>
    <xf numFmtId="49" fontId="4" fillId="15" borderId="15" xfId="2" applyNumberFormat="1" applyFont="1" applyFill="1" applyBorder="1" applyAlignment="1">
      <alignment horizontal="left"/>
    </xf>
    <xf numFmtId="165" fontId="8" fillId="15" borderId="16" xfId="3" applyFont="1" applyFill="1" applyBorder="1" applyAlignment="1" applyProtection="1"/>
    <xf numFmtId="164" fontId="8" fillId="15" borderId="17" xfId="2" applyNumberFormat="1" applyFont="1" applyFill="1" applyBorder="1"/>
    <xf numFmtId="164" fontId="8" fillId="15" borderId="18" xfId="2" applyNumberFormat="1" applyFont="1" applyFill="1" applyBorder="1"/>
    <xf numFmtId="166" fontId="4" fillId="11" borderId="18" xfId="3" applyNumberFormat="1" applyFont="1" applyFill="1" applyBorder="1" applyAlignment="1" applyProtection="1">
      <alignment horizontal="right" vertical="center"/>
    </xf>
    <xf numFmtId="0" fontId="11" fillId="15" borderId="0" xfId="2" applyFont="1" applyFill="1" applyBorder="1"/>
    <xf numFmtId="0" fontId="15" fillId="15" borderId="0" xfId="2" applyFont="1" applyFill="1" applyBorder="1"/>
    <xf numFmtId="49" fontId="4" fillId="15" borderId="6" xfId="2" applyNumberFormat="1" applyFont="1" applyFill="1" applyBorder="1" applyAlignment="1">
      <alignment horizontal="left"/>
    </xf>
    <xf numFmtId="164" fontId="5" fillId="15" borderId="13" xfId="2" applyNumberFormat="1" applyFont="1" applyFill="1" applyBorder="1"/>
    <xf numFmtId="0" fontId="13" fillId="0" borderId="10" xfId="2" applyFont="1" applyBorder="1"/>
    <xf numFmtId="49" fontId="4" fillId="15" borderId="13" xfId="2" applyNumberFormat="1" applyFont="1" applyFill="1" applyBorder="1" applyAlignment="1">
      <alignment horizontal="left"/>
    </xf>
    <xf numFmtId="49" fontId="4" fillId="15" borderId="18" xfId="2" applyNumberFormat="1" applyFont="1" applyFill="1" applyBorder="1" applyAlignment="1">
      <alignment horizontal="left"/>
    </xf>
    <xf numFmtId="164" fontId="5" fillId="15" borderId="18" xfId="2" applyNumberFormat="1" applyFont="1" applyFill="1" applyBorder="1"/>
    <xf numFmtId="0" fontId="5" fillId="15" borderId="0" xfId="2" applyFont="1" applyFill="1"/>
    <xf numFmtId="165" fontId="4" fillId="11" borderId="5" xfId="3" applyFont="1" applyFill="1" applyBorder="1" applyAlignment="1" applyProtection="1">
      <alignment horizontal="center" vertical="center"/>
    </xf>
    <xf numFmtId="49" fontId="4" fillId="15" borderId="0" xfId="2" applyNumberFormat="1" applyFont="1" applyFill="1" applyBorder="1" applyAlignment="1">
      <alignment horizontal="center" vertical="center"/>
    </xf>
    <xf numFmtId="49" fontId="4" fillId="11" borderId="19" xfId="2" applyNumberFormat="1" applyFont="1" applyFill="1" applyBorder="1" applyAlignment="1">
      <alignment horizontal="left" vertical="center"/>
    </xf>
    <xf numFmtId="49" fontId="4" fillId="11" borderId="20" xfId="2" applyNumberFormat="1" applyFont="1" applyFill="1" applyBorder="1" applyAlignment="1">
      <alignment horizontal="center" vertical="center"/>
    </xf>
    <xf numFmtId="49" fontId="4" fillId="11" borderId="21" xfId="2" applyNumberFormat="1" applyFont="1" applyFill="1" applyBorder="1" applyAlignment="1">
      <alignment horizontal="center" vertical="center"/>
    </xf>
    <xf numFmtId="49" fontId="4" fillId="15" borderId="11" xfId="2" applyNumberFormat="1" applyFont="1" applyFill="1" applyBorder="1" applyAlignment="1">
      <alignment horizontal="left"/>
    </xf>
    <xf numFmtId="4" fontId="16" fillId="14" borderId="12" xfId="2" applyNumberFormat="1" applyFont="1" applyFill="1" applyBorder="1" applyAlignment="1">
      <alignment wrapText="1"/>
    </xf>
    <xf numFmtId="0" fontId="13" fillId="14" borderId="11" xfId="2" applyFont="1" applyFill="1" applyBorder="1"/>
    <xf numFmtId="4" fontId="14" fillId="14" borderId="12" xfId="2" applyNumberFormat="1" applyFont="1" applyFill="1" applyBorder="1" applyAlignment="1">
      <alignment wrapText="1"/>
    </xf>
    <xf numFmtId="0" fontId="13" fillId="14" borderId="11" xfId="2" applyFont="1" applyFill="1" applyBorder="1" applyAlignment="1">
      <alignment horizontal="left"/>
    </xf>
    <xf numFmtId="49" fontId="4" fillId="13" borderId="11" xfId="2" applyNumberFormat="1" applyFont="1" applyFill="1" applyBorder="1" applyAlignment="1">
      <alignment horizontal="left"/>
    </xf>
    <xf numFmtId="164" fontId="5" fillId="15" borderId="12" xfId="2" applyNumberFormat="1" applyFont="1" applyFill="1" applyBorder="1"/>
    <xf numFmtId="4" fontId="16" fillId="14" borderId="13" xfId="2" applyNumberFormat="1" applyFont="1" applyFill="1" applyBorder="1" applyAlignment="1">
      <alignment wrapText="1"/>
    </xf>
    <xf numFmtId="0" fontId="5" fillId="13" borderId="2" xfId="2" applyFont="1" applyFill="1" applyBorder="1"/>
    <xf numFmtId="49" fontId="4" fillId="15" borderId="16" xfId="2" applyNumberFormat="1" applyFont="1" applyFill="1" applyBorder="1" applyAlignment="1">
      <alignment horizontal="left"/>
    </xf>
    <xf numFmtId="164" fontId="5" fillId="15" borderId="17" xfId="2" applyNumberFormat="1" applyFont="1" applyFill="1" applyBorder="1"/>
    <xf numFmtId="49" fontId="4" fillId="11" borderId="5" xfId="2" applyNumberFormat="1" applyFont="1" applyFill="1" applyBorder="1" applyAlignment="1">
      <alignment horizontal="right" vertical="center"/>
    </xf>
    <xf numFmtId="0" fontId="6" fillId="15" borderId="0" xfId="2" applyFont="1" applyFill="1"/>
    <xf numFmtId="4" fontId="17" fillId="0" borderId="10" xfId="2" applyNumberFormat="1" applyFont="1" applyFill="1" applyBorder="1" applyAlignment="1">
      <alignment wrapText="1"/>
    </xf>
    <xf numFmtId="4" fontId="17" fillId="0" borderId="22" xfId="2" applyNumberFormat="1" applyFont="1" applyFill="1" applyBorder="1" applyAlignment="1">
      <alignment wrapText="1"/>
    </xf>
    <xf numFmtId="164" fontId="8" fillId="15" borderId="23" xfId="2" applyNumberFormat="1" applyFont="1" applyFill="1" applyBorder="1"/>
    <xf numFmtId="4" fontId="17" fillId="0" borderId="23" xfId="2" applyNumberFormat="1" applyFont="1" applyFill="1" applyBorder="1" applyAlignment="1">
      <alignment wrapText="1"/>
    </xf>
    <xf numFmtId="164" fontId="8" fillId="15" borderId="24" xfId="2" applyNumberFormat="1" applyFont="1" applyFill="1" applyBorder="1"/>
    <xf numFmtId="49" fontId="4" fillId="15" borderId="0" xfId="2" applyNumberFormat="1" applyFont="1" applyFill="1" applyBorder="1" applyAlignment="1">
      <alignment horizontal="left"/>
    </xf>
    <xf numFmtId="49" fontId="4" fillId="11" borderId="25" xfId="2" applyNumberFormat="1" applyFont="1" applyFill="1" applyBorder="1" applyAlignment="1">
      <alignment horizontal="right" vertical="center"/>
    </xf>
    <xf numFmtId="164" fontId="8" fillId="15" borderId="0" xfId="2" applyNumberFormat="1" applyFont="1" applyFill="1" applyBorder="1"/>
    <xf numFmtId="49" fontId="4" fillId="11" borderId="26" xfId="2" applyNumberFormat="1" applyFont="1" applyFill="1" applyBorder="1" applyAlignment="1">
      <alignment horizontal="left" vertical="center"/>
    </xf>
    <xf numFmtId="49" fontId="4" fillId="11" borderId="27" xfId="2" applyNumberFormat="1" applyFont="1" applyFill="1" applyBorder="1" applyAlignment="1">
      <alignment horizontal="center" vertical="center"/>
    </xf>
    <xf numFmtId="49" fontId="4" fillId="11" borderId="28" xfId="2" applyNumberFormat="1" applyFont="1" applyFill="1" applyBorder="1" applyAlignment="1">
      <alignment horizontal="center" vertical="center"/>
    </xf>
    <xf numFmtId="49" fontId="4" fillId="15" borderId="2" xfId="2" applyNumberFormat="1" applyFont="1" applyFill="1" applyBorder="1" applyAlignment="1">
      <alignment horizontal="left"/>
    </xf>
    <xf numFmtId="4" fontId="17" fillId="0" borderId="6" xfId="2" applyNumberFormat="1" applyFont="1" applyFill="1" applyBorder="1" applyAlignment="1">
      <alignment wrapText="1"/>
    </xf>
    <xf numFmtId="164" fontId="8" fillId="13" borderId="22" xfId="2" applyNumberFormat="1" applyFont="1" applyFill="1" applyBorder="1"/>
    <xf numFmtId="164" fontId="8" fillId="13" borderId="23" xfId="2" applyNumberFormat="1" applyFont="1" applyFill="1" applyBorder="1"/>
    <xf numFmtId="49" fontId="4" fillId="15" borderId="29" xfId="2" applyNumberFormat="1" applyFont="1" applyFill="1" applyBorder="1" applyAlignment="1">
      <alignment horizontal="left"/>
    </xf>
    <xf numFmtId="164" fontId="8" fillId="15" borderId="30" xfId="2" applyNumberFormat="1" applyFont="1" applyFill="1" applyBorder="1"/>
    <xf numFmtId="164" fontId="8" fillId="13" borderId="31" xfId="2" applyNumberFormat="1" applyFont="1" applyFill="1" applyBorder="1"/>
    <xf numFmtId="49" fontId="4" fillId="11" borderId="18" xfId="2" applyNumberFormat="1" applyFont="1" applyFill="1" applyBorder="1" applyAlignment="1">
      <alignment horizontal="right" vertical="center"/>
    </xf>
    <xf numFmtId="164" fontId="4" fillId="11" borderId="18" xfId="2" applyNumberFormat="1" applyFont="1" applyFill="1" applyBorder="1"/>
    <xf numFmtId="164" fontId="4" fillId="15" borderId="0" xfId="2" applyNumberFormat="1" applyFont="1" applyFill="1" applyBorder="1"/>
    <xf numFmtId="164" fontId="4" fillId="13" borderId="0" xfId="2" applyNumberFormat="1" applyFont="1" applyFill="1" applyBorder="1"/>
    <xf numFmtId="49" fontId="4" fillId="15" borderId="14" xfId="2" applyNumberFormat="1" applyFont="1" applyFill="1" applyBorder="1" applyAlignment="1">
      <alignment horizontal="left"/>
    </xf>
    <xf numFmtId="49" fontId="4" fillId="15" borderId="32" xfId="2" applyNumberFormat="1" applyFont="1" applyFill="1" applyBorder="1" applyAlignment="1">
      <alignment horizontal="left"/>
    </xf>
    <xf numFmtId="164" fontId="8" fillId="15" borderId="31" xfId="2" applyNumberFormat="1" applyFont="1" applyFill="1" applyBorder="1"/>
    <xf numFmtId="49" fontId="4" fillId="11" borderId="18" xfId="2" applyNumberFormat="1" applyFont="1" applyFill="1" applyBorder="1" applyAlignment="1">
      <alignment horizontal="center" vertical="center"/>
    </xf>
    <xf numFmtId="49" fontId="4" fillId="11" borderId="33" xfId="2" applyNumberFormat="1" applyFont="1" applyFill="1" applyBorder="1" applyAlignment="1">
      <alignment horizontal="left" vertical="center"/>
    </xf>
    <xf numFmtId="49" fontId="4" fillId="15" borderId="34" xfId="2" applyNumberFormat="1" applyFont="1" applyFill="1" applyBorder="1" applyAlignment="1">
      <alignment horizontal="left"/>
    </xf>
    <xf numFmtId="164" fontId="6" fillId="15" borderId="6" xfId="2" applyNumberFormat="1" applyFont="1" applyFill="1" applyBorder="1"/>
    <xf numFmtId="4" fontId="18" fillId="14" borderId="23" xfId="3" applyNumberFormat="1" applyFont="1" applyFill="1" applyBorder="1" applyAlignment="1" applyProtection="1"/>
    <xf numFmtId="0" fontId="8" fillId="14" borderId="2" xfId="2" applyFont="1" applyFill="1" applyBorder="1"/>
    <xf numFmtId="4" fontId="12" fillId="14" borderId="13" xfId="2" applyNumberFormat="1" applyFont="1" applyFill="1" applyBorder="1" applyAlignment="1">
      <alignment wrapText="1"/>
    </xf>
    <xf numFmtId="4" fontId="8" fillId="14" borderId="23" xfId="3" applyNumberFormat="1" applyFont="1" applyFill="1" applyBorder="1" applyAlignment="1" applyProtection="1"/>
    <xf numFmtId="49" fontId="4" fillId="13" borderId="2" xfId="2" applyNumberFormat="1" applyFont="1" applyFill="1" applyBorder="1" applyAlignment="1">
      <alignment horizontal="left"/>
    </xf>
    <xf numFmtId="167" fontId="5" fillId="13" borderId="13" xfId="2" applyNumberFormat="1" applyFont="1" applyFill="1" applyBorder="1"/>
    <xf numFmtId="164" fontId="5" fillId="13" borderId="13" xfId="2" applyNumberFormat="1" applyFont="1" applyFill="1" applyBorder="1"/>
    <xf numFmtId="4" fontId="5" fillId="13" borderId="23" xfId="2" applyNumberFormat="1" applyFont="1" applyFill="1" applyBorder="1"/>
    <xf numFmtId="164" fontId="6" fillId="13" borderId="13" xfId="2" applyNumberFormat="1" applyFont="1" applyFill="1" applyBorder="1"/>
    <xf numFmtId="4" fontId="17" fillId="13" borderId="0" xfId="2" applyNumberFormat="1" applyFont="1" applyFill="1"/>
    <xf numFmtId="164" fontId="5" fillId="15" borderId="30" xfId="2" applyNumberFormat="1" applyFont="1" applyFill="1" applyBorder="1"/>
    <xf numFmtId="164" fontId="5" fillId="15" borderId="31" xfId="2" applyNumberFormat="1" applyFont="1" applyFill="1" applyBorder="1"/>
    <xf numFmtId="165" fontId="4" fillId="11" borderId="18" xfId="3" applyFont="1" applyFill="1" applyBorder="1" applyAlignment="1" applyProtection="1">
      <alignment horizontal="center" vertical="center"/>
    </xf>
    <xf numFmtId="49" fontId="4" fillId="15" borderId="35" xfId="2" applyNumberFormat="1" applyFont="1" applyFill="1" applyBorder="1" applyAlignment="1">
      <alignment horizontal="left"/>
    </xf>
    <xf numFmtId="164" fontId="8" fillId="15" borderId="22" xfId="2" applyNumberFormat="1" applyFont="1" applyFill="1" applyBorder="1"/>
    <xf numFmtId="49" fontId="4" fillId="15" borderId="14" xfId="2" applyNumberFormat="1" applyFont="1" applyFill="1" applyBorder="1" applyAlignment="1">
      <alignment horizontal="left" wrapText="1"/>
    </xf>
    <xf numFmtId="0" fontId="8" fillId="0" borderId="14" xfId="2" applyFont="1" applyBorder="1"/>
    <xf numFmtId="4" fontId="12" fillId="0" borderId="13" xfId="2" applyNumberFormat="1" applyFont="1" applyBorder="1" applyAlignment="1">
      <alignment wrapText="1"/>
    </xf>
    <xf numFmtId="49" fontId="4" fillId="15" borderId="35" xfId="2" applyNumberFormat="1" applyFont="1" applyFill="1" applyBorder="1" applyAlignment="1">
      <alignment horizontal="left" wrapText="1"/>
    </xf>
    <xf numFmtId="166" fontId="8" fillId="15" borderId="22" xfId="2" applyNumberFormat="1" applyFont="1" applyFill="1" applyBorder="1"/>
    <xf numFmtId="166" fontId="4" fillId="11" borderId="18" xfId="2" applyNumberFormat="1" applyFont="1" applyFill="1" applyBorder="1" applyAlignment="1">
      <alignment horizontal="right" vertical="center"/>
    </xf>
    <xf numFmtId="0" fontId="6" fillId="11" borderId="36" xfId="4" applyFont="1" applyFill="1" applyBorder="1" applyAlignment="1">
      <alignment horizontal="left" vertical="center" wrapText="1"/>
    </xf>
    <xf numFmtId="4" fontId="6" fillId="11" borderId="37" xfId="3" applyNumberFormat="1" applyFont="1" applyFill="1" applyBorder="1" applyAlignment="1" applyProtection="1">
      <alignment horizontal="center" vertical="center" wrapText="1"/>
    </xf>
    <xf numFmtId="0" fontId="6" fillId="11" borderId="38" xfId="2" applyFont="1" applyFill="1" applyBorder="1" applyAlignment="1">
      <alignment horizontal="center" vertical="center" wrapText="1"/>
    </xf>
    <xf numFmtId="4" fontId="20" fillId="14" borderId="13" xfId="2" applyNumberFormat="1" applyFont="1" applyFill="1" applyBorder="1" applyAlignment="1">
      <alignment wrapText="1"/>
    </xf>
    <xf numFmtId="4" fontId="5" fillId="14" borderId="22" xfId="2" applyNumberFormat="1" applyFont="1" applyFill="1" applyBorder="1" applyAlignment="1"/>
    <xf numFmtId="0" fontId="12" fillId="0" borderId="14" xfId="2" applyFont="1" applyFill="1" applyBorder="1" applyAlignment="1">
      <alignment horizontal="left" wrapText="1"/>
    </xf>
    <xf numFmtId="4" fontId="12" fillId="0" borderId="0" xfId="0" applyNumberFormat="1" applyFont="1" applyAlignment="1"/>
    <xf numFmtId="4" fontId="5" fillId="14" borderId="23" xfId="3" applyNumberFormat="1" applyFont="1" applyFill="1" applyBorder="1" applyAlignment="1" applyProtection="1"/>
    <xf numFmtId="0" fontId="5" fillId="0" borderId="0" xfId="2" applyFont="1" applyFill="1"/>
    <xf numFmtId="0" fontId="5" fillId="15" borderId="32" xfId="2" applyFont="1" applyFill="1" applyBorder="1"/>
    <xf numFmtId="0" fontId="5" fillId="14" borderId="30" xfId="2" applyFont="1" applyFill="1" applyBorder="1"/>
    <xf numFmtId="0" fontId="5" fillId="14" borderId="31" xfId="2" applyFont="1" applyFill="1" applyBorder="1"/>
    <xf numFmtId="165" fontId="6" fillId="11" borderId="32" xfId="3" applyFont="1" applyFill="1" applyBorder="1" applyAlignment="1" applyProtection="1"/>
    <xf numFmtId="49" fontId="4" fillId="11" borderId="18" xfId="2" applyNumberFormat="1" applyFont="1" applyFill="1" applyBorder="1" applyAlignment="1">
      <alignment horizontal="center" vertical="center"/>
    </xf>
    <xf numFmtId="0" fontId="9" fillId="0" borderId="0" xfId="2" applyFont="1" applyAlignment="1">
      <alignment horizontal="left"/>
    </xf>
    <xf numFmtId="0" fontId="5" fillId="14" borderId="0" xfId="2" applyFont="1" applyFill="1"/>
    <xf numFmtId="4" fontId="6" fillId="11" borderId="39" xfId="3" applyNumberFormat="1" applyFont="1" applyFill="1" applyBorder="1" applyAlignment="1" applyProtection="1">
      <alignment horizontal="center" vertical="center" wrapText="1"/>
    </xf>
    <xf numFmtId="49" fontId="4" fillId="11" borderId="40" xfId="2" applyNumberFormat="1" applyFont="1" applyFill="1" applyBorder="1" applyAlignment="1">
      <alignment horizontal="center" vertical="center"/>
    </xf>
    <xf numFmtId="49" fontId="4" fillId="11" borderId="8" xfId="2" applyNumberFormat="1" applyFont="1" applyFill="1" applyBorder="1" applyAlignment="1">
      <alignment horizontal="center" vertical="center"/>
    </xf>
    <xf numFmtId="164" fontId="6" fillId="15" borderId="36" xfId="2" applyNumberFormat="1" applyFont="1" applyFill="1" applyBorder="1"/>
    <xf numFmtId="4" fontId="21" fillId="0" borderId="38" xfId="2" applyNumberFormat="1" applyFont="1" applyBorder="1" applyAlignment="1">
      <alignment wrapText="1"/>
    </xf>
    <xf numFmtId="0" fontId="14" fillId="14" borderId="2" xfId="5" applyFont="1" applyFill="1" applyBorder="1"/>
    <xf numFmtId="0" fontId="22" fillId="13" borderId="0" xfId="2" applyFont="1" applyFill="1"/>
    <xf numFmtId="4" fontId="14" fillId="14" borderId="10" xfId="2" applyNumberFormat="1" applyFont="1" applyFill="1" applyBorder="1" applyAlignment="1">
      <alignment wrapText="1"/>
    </xf>
    <xf numFmtId="4" fontId="14" fillId="14" borderId="23" xfId="2" applyNumberFormat="1" applyFont="1" applyFill="1" applyBorder="1" applyAlignment="1">
      <alignment wrapText="1"/>
    </xf>
    <xf numFmtId="0" fontId="1" fillId="14" borderId="0" xfId="5" applyFill="1"/>
    <xf numFmtId="0" fontId="1" fillId="14" borderId="2" xfId="5" applyFill="1" applyBorder="1"/>
    <xf numFmtId="4" fontId="23" fillId="14" borderId="14" xfId="2" applyNumberFormat="1" applyFont="1" applyFill="1" applyBorder="1" applyAlignment="1">
      <alignment wrapText="1"/>
    </xf>
    <xf numFmtId="4" fontId="24" fillId="14" borderId="23" xfId="2" applyNumberFormat="1" applyFont="1" applyFill="1" applyBorder="1" applyAlignment="1">
      <alignment wrapText="1"/>
    </xf>
    <xf numFmtId="4" fontId="24" fillId="14" borderId="41" xfId="2" applyNumberFormat="1" applyFont="1" applyFill="1" applyBorder="1" applyAlignment="1">
      <alignment wrapText="1"/>
    </xf>
    <xf numFmtId="49" fontId="4" fillId="14" borderId="2" xfId="2" applyNumberFormat="1" applyFont="1" applyFill="1" applyBorder="1" applyAlignment="1">
      <alignment horizontal="left"/>
    </xf>
    <xf numFmtId="4" fontId="25" fillId="14" borderId="14" xfId="2" applyNumberFormat="1" applyFont="1" applyFill="1" applyBorder="1" applyAlignment="1">
      <alignment wrapText="1"/>
    </xf>
    <xf numFmtId="4" fontId="25" fillId="14" borderId="13" xfId="2" applyNumberFormat="1" applyFont="1" applyFill="1" applyBorder="1" applyAlignment="1">
      <alignment wrapText="1"/>
    </xf>
    <xf numFmtId="4" fontId="25" fillId="14" borderId="23" xfId="2" applyNumberFormat="1" applyFont="1" applyFill="1" applyBorder="1" applyAlignment="1">
      <alignment wrapText="1"/>
    </xf>
    <xf numFmtId="164" fontId="5" fillId="15" borderId="32" xfId="2" applyNumberFormat="1" applyFont="1" applyFill="1" applyBorder="1"/>
    <xf numFmtId="164" fontId="5" fillId="15" borderId="42" xfId="2" applyNumberFormat="1" applyFont="1" applyFill="1" applyBorder="1"/>
    <xf numFmtId="164" fontId="5" fillId="15" borderId="16" xfId="2" applyNumberFormat="1" applyFont="1" applyFill="1" applyBorder="1"/>
    <xf numFmtId="4" fontId="21" fillId="16" borderId="16" xfId="2" applyNumberFormat="1" applyFont="1" applyFill="1" applyBorder="1" applyAlignment="1">
      <alignment wrapText="1"/>
    </xf>
    <xf numFmtId="0" fontId="6" fillId="11" borderId="6" xfId="4" applyFont="1" applyFill="1" applyBorder="1" applyAlignment="1">
      <alignment horizontal="left" vertical="center" wrapText="1"/>
    </xf>
    <xf numFmtId="4" fontId="6" fillId="11" borderId="6" xfId="3" applyNumberFormat="1" applyFont="1" applyFill="1" applyBorder="1" applyAlignment="1" applyProtection="1">
      <alignment horizontal="center" vertical="center" wrapText="1"/>
    </xf>
    <xf numFmtId="49" fontId="4" fillId="14" borderId="7" xfId="2" applyNumberFormat="1" applyFont="1" applyFill="1" applyBorder="1" applyAlignment="1">
      <alignment horizontal="left"/>
    </xf>
    <xf numFmtId="49" fontId="5" fillId="14" borderId="6" xfId="2" applyNumberFormat="1" applyFont="1" applyFill="1" applyBorder="1" applyAlignment="1">
      <alignment horizontal="right" wrapText="1"/>
    </xf>
    <xf numFmtId="4" fontId="5" fillId="14" borderId="43" xfId="3" applyNumberFormat="1" applyFont="1" applyFill="1" applyBorder="1" applyAlignment="1" applyProtection="1">
      <alignment wrapText="1"/>
    </xf>
    <xf numFmtId="4" fontId="5" fillId="14" borderId="6" xfId="3" applyNumberFormat="1" applyFont="1" applyFill="1" applyBorder="1" applyAlignment="1" applyProtection="1">
      <alignment wrapText="1"/>
    </xf>
    <xf numFmtId="49" fontId="5" fillId="14" borderId="10" xfId="2" applyNumberFormat="1" applyFont="1" applyFill="1" applyBorder="1" applyAlignment="1">
      <alignment wrapText="1"/>
    </xf>
    <xf numFmtId="49" fontId="5" fillId="14" borderId="13" xfId="2" applyNumberFormat="1" applyFont="1" applyFill="1" applyBorder="1" applyAlignment="1">
      <alignment wrapText="1"/>
    </xf>
    <xf numFmtId="4" fontId="5" fillId="14" borderId="0" xfId="3" applyNumberFormat="1" applyFont="1" applyFill="1" applyBorder="1" applyAlignment="1" applyProtection="1">
      <alignment wrapText="1"/>
    </xf>
    <xf numFmtId="4" fontId="5" fillId="14" borderId="13" xfId="3" applyNumberFormat="1" applyFont="1" applyFill="1" applyBorder="1" applyAlignment="1" applyProtection="1">
      <alignment wrapText="1"/>
    </xf>
    <xf numFmtId="49" fontId="5" fillId="14" borderId="15" xfId="2" applyNumberFormat="1" applyFont="1" applyFill="1" applyBorder="1" applyAlignment="1">
      <alignment wrapText="1"/>
    </xf>
    <xf numFmtId="49" fontId="5" fillId="14" borderId="18" xfId="2" applyNumberFormat="1" applyFont="1" applyFill="1" applyBorder="1" applyAlignment="1">
      <alignment wrapText="1"/>
    </xf>
    <xf numFmtId="4" fontId="5" fillId="14" borderId="4" xfId="3" applyNumberFormat="1" applyFont="1" applyFill="1" applyBorder="1" applyAlignment="1" applyProtection="1">
      <alignment wrapText="1"/>
    </xf>
    <xf numFmtId="4" fontId="5" fillId="14" borderId="18" xfId="3" applyNumberFormat="1" applyFont="1" applyFill="1" applyBorder="1" applyAlignment="1" applyProtection="1">
      <alignment wrapText="1"/>
    </xf>
    <xf numFmtId="0" fontId="5" fillId="11" borderId="5" xfId="2" applyFont="1" applyFill="1" applyBorder="1" applyAlignment="1">
      <alignment horizontal="center"/>
    </xf>
    <xf numFmtId="0" fontId="6" fillId="11" borderId="8" xfId="4" applyFont="1" applyFill="1" applyBorder="1" applyAlignment="1">
      <alignment horizontal="left" vertical="center" wrapText="1"/>
    </xf>
    <xf numFmtId="4" fontId="6" fillId="11" borderId="9" xfId="3" applyNumberFormat="1" applyFont="1" applyFill="1" applyBorder="1" applyAlignment="1" applyProtection="1">
      <alignment horizontal="center" vertical="center" wrapText="1"/>
    </xf>
    <xf numFmtId="49" fontId="4" fillId="15" borderId="44" xfId="2" applyNumberFormat="1" applyFont="1" applyFill="1" applyBorder="1" applyAlignment="1">
      <alignment horizontal="left" wrapText="1"/>
    </xf>
    <xf numFmtId="49" fontId="5" fillId="14" borderId="9" xfId="2" applyNumberFormat="1" applyFont="1" applyFill="1" applyBorder="1" applyAlignment="1">
      <alignment horizontal="right" wrapText="1"/>
    </xf>
    <xf numFmtId="49" fontId="5" fillId="0" borderId="11" xfId="2" applyNumberFormat="1" applyFont="1" applyFill="1" applyBorder="1" applyAlignment="1">
      <alignment wrapText="1"/>
    </xf>
    <xf numFmtId="49" fontId="5" fillId="14" borderId="12" xfId="2" applyNumberFormat="1" applyFont="1" applyFill="1" applyBorder="1" applyAlignment="1">
      <alignment wrapText="1"/>
    </xf>
    <xf numFmtId="49" fontId="5" fillId="14" borderId="16" xfId="2" applyNumberFormat="1" applyFont="1" applyFill="1" applyBorder="1" applyAlignment="1">
      <alignment wrapText="1"/>
    </xf>
    <xf numFmtId="49" fontId="5" fillId="14" borderId="17" xfId="2" applyNumberFormat="1" applyFont="1" applyFill="1" applyBorder="1" applyAlignment="1">
      <alignment wrapText="1"/>
    </xf>
    <xf numFmtId="49" fontId="5" fillId="0" borderId="15" xfId="2" applyNumberFormat="1" applyFont="1" applyFill="1" applyBorder="1" applyAlignment="1">
      <alignment wrapText="1"/>
    </xf>
    <xf numFmtId="49" fontId="5" fillId="0" borderId="6" xfId="2" applyNumberFormat="1" applyFont="1" applyFill="1" applyBorder="1" applyAlignment="1">
      <alignment horizontal="right" wrapText="1"/>
    </xf>
    <xf numFmtId="164" fontId="4" fillId="15" borderId="18" xfId="2" applyNumberFormat="1" applyFont="1" applyFill="1" applyBorder="1"/>
    <xf numFmtId="0" fontId="6" fillId="11" borderId="45" xfId="4" applyFont="1" applyFill="1" applyBorder="1" applyAlignment="1">
      <alignment horizontal="left" vertical="center" wrapText="1"/>
    </xf>
    <xf numFmtId="4" fontId="6" fillId="11" borderId="19" xfId="3" applyNumberFormat="1" applyFont="1" applyFill="1" applyBorder="1" applyAlignment="1" applyProtection="1">
      <alignment horizontal="center" vertical="center" wrapText="1"/>
    </xf>
    <xf numFmtId="164" fontId="6" fillId="14" borderId="44" xfId="2" applyNumberFormat="1" applyFont="1" applyFill="1" applyBorder="1"/>
    <xf numFmtId="164" fontId="5" fillId="15" borderId="9" xfId="2" applyNumberFormat="1" applyFont="1" applyFill="1" applyBorder="1"/>
    <xf numFmtId="164" fontId="5" fillId="15" borderId="6" xfId="2" applyNumberFormat="1" applyFont="1" applyFill="1" applyBorder="1"/>
    <xf numFmtId="4" fontId="14" fillId="14" borderId="11" xfId="2" applyNumberFormat="1" applyFont="1" applyFill="1" applyBorder="1" applyAlignment="1">
      <alignment wrapText="1"/>
    </xf>
    <xf numFmtId="4" fontId="14" fillId="0" borderId="0" xfId="2" applyNumberFormat="1" applyFont="1" applyBorder="1" applyAlignment="1">
      <alignment wrapText="1"/>
    </xf>
    <xf numFmtId="165" fontId="13" fillId="14" borderId="11" xfId="3" applyFont="1" applyFill="1" applyBorder="1" applyAlignment="1" applyProtection="1"/>
    <xf numFmtId="164" fontId="13" fillId="15" borderId="12" xfId="2" applyNumberFormat="1" applyFont="1" applyFill="1" applyBorder="1"/>
    <xf numFmtId="4" fontId="21" fillId="14" borderId="11" xfId="2" applyNumberFormat="1" applyFont="1" applyFill="1" applyBorder="1" applyAlignment="1">
      <alignment wrapText="1"/>
    </xf>
    <xf numFmtId="0" fontId="8" fillId="14" borderId="10" xfId="2" applyFont="1" applyFill="1" applyBorder="1"/>
    <xf numFmtId="165" fontId="26" fillId="14" borderId="11" xfId="3" applyFont="1" applyFill="1" applyBorder="1" applyAlignment="1" applyProtection="1"/>
    <xf numFmtId="49" fontId="4" fillId="14" borderId="10" xfId="2" applyNumberFormat="1" applyFont="1" applyFill="1" applyBorder="1" applyAlignment="1">
      <alignment horizontal="left" wrapText="1"/>
    </xf>
    <xf numFmtId="164" fontId="6" fillId="14" borderId="11" xfId="2" applyNumberFormat="1" applyFont="1" applyFill="1" applyBorder="1"/>
    <xf numFmtId="164" fontId="13" fillId="15" borderId="13" xfId="2" applyNumberFormat="1" applyFont="1" applyFill="1" applyBorder="1"/>
    <xf numFmtId="168" fontId="5" fillId="13" borderId="0" xfId="2" applyNumberFormat="1" applyFont="1" applyFill="1"/>
    <xf numFmtId="49" fontId="4" fillId="14" borderId="15" xfId="2" applyNumberFormat="1" applyFont="1" applyFill="1" applyBorder="1" applyAlignment="1">
      <alignment horizontal="left"/>
    </xf>
    <xf numFmtId="164" fontId="26" fillId="14" borderId="16" xfId="2" applyNumberFormat="1" applyFont="1" applyFill="1" applyBorder="1"/>
    <xf numFmtId="0" fontId="5" fillId="15" borderId="10" xfId="2" applyFont="1" applyFill="1" applyBorder="1"/>
    <xf numFmtId="165" fontId="6" fillId="11" borderId="16" xfId="3" applyFont="1" applyFill="1" applyBorder="1" applyAlignment="1" applyProtection="1"/>
    <xf numFmtId="0" fontId="5" fillId="11" borderId="21" xfId="2" applyFont="1" applyFill="1" applyBorder="1" applyAlignment="1">
      <alignment horizontal="center"/>
    </xf>
    <xf numFmtId="165" fontId="5" fillId="15" borderId="10" xfId="3" applyFont="1" applyFill="1" applyBorder="1" applyAlignment="1" applyProtection="1"/>
    <xf numFmtId="165" fontId="6" fillId="11" borderId="5" xfId="3" applyFont="1" applyFill="1" applyBorder="1" applyAlignment="1" applyProtection="1">
      <alignment horizontal="left" vertical="center" wrapText="1"/>
    </xf>
    <xf numFmtId="4" fontId="6" fillId="11" borderId="5" xfId="3" applyNumberFormat="1" applyFont="1" applyFill="1" applyBorder="1" applyAlignment="1" applyProtection="1">
      <alignment horizontal="center" vertical="center" wrapText="1"/>
    </xf>
    <xf numFmtId="165" fontId="13" fillId="0" borderId="10" xfId="3" applyFont="1" applyFill="1" applyBorder="1" applyAlignment="1" applyProtection="1"/>
    <xf numFmtId="165" fontId="27" fillId="15" borderId="13" xfId="3" applyFont="1" applyFill="1" applyBorder="1" applyAlignment="1" applyProtection="1">
      <alignment horizontal="left"/>
    </xf>
    <xf numFmtId="165" fontId="4" fillId="15" borderId="18" xfId="3" applyFont="1" applyFill="1" applyBorder="1" applyAlignment="1" applyProtection="1">
      <alignment horizontal="left"/>
    </xf>
    <xf numFmtId="165" fontId="6" fillId="11" borderId="5" xfId="3" applyFont="1" applyFill="1" applyBorder="1" applyAlignment="1" applyProtection="1"/>
    <xf numFmtId="4" fontId="5" fillId="13" borderId="0" xfId="2" applyNumberFormat="1" applyFont="1" applyFill="1"/>
    <xf numFmtId="4" fontId="12" fillId="14" borderId="0" xfId="6" applyNumberFormat="1" applyFont="1" applyFill="1" applyBorder="1"/>
    <xf numFmtId="0" fontId="6" fillId="11" borderId="26" xfId="4" applyFont="1" applyFill="1" applyBorder="1" applyAlignment="1">
      <alignment horizontal="left" vertical="center" wrapText="1"/>
    </xf>
    <xf numFmtId="49" fontId="4" fillId="11" borderId="37" xfId="2" applyNumberFormat="1" applyFont="1" applyFill="1" applyBorder="1" applyAlignment="1">
      <alignment horizontal="center" vertical="center"/>
    </xf>
    <xf numFmtId="49" fontId="4" fillId="13" borderId="44" xfId="2" applyNumberFormat="1" applyFont="1" applyFill="1" applyBorder="1" applyAlignment="1">
      <alignment horizontal="left"/>
    </xf>
    <xf numFmtId="4" fontId="28" fillId="14" borderId="46" xfId="2" applyNumberFormat="1" applyFont="1" applyFill="1" applyBorder="1" applyAlignment="1">
      <alignment wrapText="1"/>
    </xf>
    <xf numFmtId="9" fontId="28" fillId="14" borderId="46" xfId="1" applyFont="1" applyFill="1" applyBorder="1" applyAlignment="1">
      <alignment wrapText="1"/>
    </xf>
    <xf numFmtId="164" fontId="5" fillId="13" borderId="44" xfId="2" applyNumberFormat="1" applyFont="1" applyFill="1" applyBorder="1"/>
    <xf numFmtId="10" fontId="14" fillId="14" borderId="2" xfId="7" applyNumberFormat="1" applyFont="1" applyFill="1" applyBorder="1" applyAlignment="1">
      <alignment wrapText="1"/>
    </xf>
    <xf numFmtId="0" fontId="1" fillId="14" borderId="0" xfId="8" applyFill="1"/>
    <xf numFmtId="49" fontId="27" fillId="15" borderId="16" xfId="2" applyNumberFormat="1" applyFont="1" applyFill="1" applyBorder="1" applyAlignment="1">
      <alignment horizontal="left"/>
    </xf>
    <xf numFmtId="4" fontId="13" fillId="0" borderId="29" xfId="2" applyNumberFormat="1" applyFont="1" applyFill="1" applyBorder="1" applyAlignment="1">
      <alignment wrapText="1"/>
    </xf>
    <xf numFmtId="165" fontId="13" fillId="15" borderId="16" xfId="3" applyFont="1" applyFill="1" applyBorder="1" applyAlignment="1" applyProtection="1"/>
    <xf numFmtId="164" fontId="13" fillId="15" borderId="16" xfId="2" applyNumberFormat="1" applyFont="1" applyFill="1" applyBorder="1"/>
    <xf numFmtId="165" fontId="6" fillId="11" borderId="47" xfId="3" applyFont="1" applyFill="1" applyBorder="1" applyAlignment="1" applyProtection="1"/>
    <xf numFmtId="9" fontId="6" fillId="11" borderId="47" xfId="1" applyFont="1" applyFill="1" applyBorder="1" applyAlignment="1" applyProtection="1"/>
    <xf numFmtId="49" fontId="4" fillId="11" borderId="31" xfId="2" applyNumberFormat="1" applyFont="1" applyFill="1" applyBorder="1" applyAlignment="1">
      <alignment horizontal="center" vertical="center"/>
    </xf>
    <xf numFmtId="43" fontId="5" fillId="13" borderId="0" xfId="2" applyNumberFormat="1" applyFont="1" applyFill="1"/>
    <xf numFmtId="49" fontId="4" fillId="11" borderId="39" xfId="2" applyNumberFormat="1" applyFont="1" applyFill="1" applyBorder="1" applyAlignment="1">
      <alignment horizontal="center" vertical="center"/>
    </xf>
    <xf numFmtId="49" fontId="4" fillId="11" borderId="38" xfId="2" applyNumberFormat="1" applyFont="1" applyFill="1" applyBorder="1" applyAlignment="1">
      <alignment horizontal="center" vertical="center"/>
    </xf>
    <xf numFmtId="49" fontId="25" fillId="15" borderId="35" xfId="2" applyNumberFormat="1" applyFont="1" applyFill="1" applyBorder="1" applyAlignment="1">
      <alignment horizontal="left"/>
    </xf>
    <xf numFmtId="164" fontId="18" fillId="15" borderId="6" xfId="2" applyNumberFormat="1" applyFont="1" applyFill="1" applyBorder="1"/>
    <xf numFmtId="164" fontId="18" fillId="15" borderId="7" xfId="2" applyNumberFormat="1" applyFont="1" applyFill="1" applyBorder="1"/>
    <xf numFmtId="164" fontId="18" fillId="15" borderId="8" xfId="2" applyNumberFormat="1" applyFont="1" applyFill="1" applyBorder="1"/>
    <xf numFmtId="164" fontId="8" fillId="13" borderId="48" xfId="2" applyNumberFormat="1" applyFont="1" applyFill="1" applyBorder="1"/>
    <xf numFmtId="0" fontId="13" fillId="14" borderId="14" xfId="2" applyFont="1" applyFill="1" applyBorder="1"/>
    <xf numFmtId="164" fontId="13" fillId="13" borderId="41" xfId="2" applyNumberFormat="1" applyFont="1" applyFill="1" applyBorder="1"/>
    <xf numFmtId="49" fontId="27" fillId="15" borderId="32" xfId="2" applyNumberFormat="1" applyFont="1" applyFill="1" applyBorder="1" applyAlignment="1">
      <alignment horizontal="left"/>
    </xf>
    <xf numFmtId="164" fontId="13" fillId="15" borderId="30" xfId="2" applyNumberFormat="1" applyFont="1" applyFill="1" applyBorder="1"/>
    <xf numFmtId="164" fontId="13" fillId="15" borderId="49" xfId="2" applyNumberFormat="1" applyFont="1" applyFill="1" applyBorder="1"/>
    <xf numFmtId="4" fontId="14" fillId="14" borderId="30" xfId="2" applyNumberFormat="1" applyFont="1" applyFill="1" applyBorder="1" applyAlignment="1">
      <alignment wrapText="1"/>
    </xf>
    <xf numFmtId="164" fontId="13" fillId="13" borderId="50" xfId="2" applyNumberFormat="1" applyFont="1" applyFill="1" applyBorder="1"/>
    <xf numFmtId="165" fontId="6" fillId="11" borderId="18" xfId="3" applyFont="1" applyFill="1" applyBorder="1" applyAlignment="1" applyProtection="1"/>
    <xf numFmtId="0" fontId="8" fillId="15" borderId="0" xfId="2" applyFont="1" applyFill="1"/>
    <xf numFmtId="4" fontId="6" fillId="11" borderId="51" xfId="3" applyNumberFormat="1" applyFont="1" applyFill="1" applyBorder="1" applyAlignment="1" applyProtection="1">
      <alignment horizontal="center" vertical="center" wrapText="1"/>
    </xf>
    <xf numFmtId="49" fontId="25" fillId="13" borderId="8" xfId="2" applyNumberFormat="1" applyFont="1" applyFill="1" applyBorder="1" applyAlignment="1">
      <alignment horizontal="left"/>
    </xf>
    <xf numFmtId="164" fontId="18" fillId="15" borderId="52" xfId="2" applyNumberFormat="1" applyFont="1" applyFill="1" applyBorder="1"/>
    <xf numFmtId="164" fontId="18" fillId="15" borderId="46" xfId="2" applyNumberFormat="1" applyFont="1" applyFill="1" applyBorder="1"/>
    <xf numFmtId="0" fontId="29" fillId="14" borderId="11" xfId="2" applyFont="1" applyFill="1" applyBorder="1"/>
    <xf numFmtId="4" fontId="30" fillId="14" borderId="12" xfId="2" applyNumberFormat="1" applyFont="1" applyFill="1" applyBorder="1" applyAlignment="1">
      <alignment wrapText="1"/>
    </xf>
    <xf numFmtId="4" fontId="30" fillId="14" borderId="10" xfId="2" applyNumberFormat="1" applyFont="1" applyFill="1" applyBorder="1" applyAlignment="1">
      <alignment wrapText="1"/>
    </xf>
    <xf numFmtId="4" fontId="30" fillId="14" borderId="11" xfId="2" applyNumberFormat="1" applyFont="1" applyFill="1" applyBorder="1" applyAlignment="1">
      <alignment wrapText="1"/>
    </xf>
    <xf numFmtId="0" fontId="31" fillId="14" borderId="11" xfId="2" applyFont="1" applyFill="1" applyBorder="1"/>
    <xf numFmtId="4" fontId="32" fillId="14" borderId="12" xfId="2" applyNumberFormat="1" applyFont="1" applyFill="1" applyBorder="1" applyAlignment="1">
      <alignment wrapText="1"/>
    </xf>
    <xf numFmtId="4" fontId="32" fillId="14" borderId="10" xfId="2" applyNumberFormat="1" applyFont="1" applyFill="1" applyBorder="1" applyAlignment="1">
      <alignment wrapText="1"/>
    </xf>
    <xf numFmtId="4" fontId="32" fillId="14" borderId="11" xfId="2" applyNumberFormat="1" applyFont="1" applyFill="1" applyBorder="1" applyAlignment="1">
      <alignment wrapText="1"/>
    </xf>
    <xf numFmtId="165" fontId="8" fillId="14" borderId="0" xfId="2" applyNumberFormat="1" applyFont="1" applyFill="1"/>
    <xf numFmtId="0" fontId="18" fillId="0" borderId="11" xfId="2" applyFont="1" applyBorder="1"/>
    <xf numFmtId="164" fontId="29" fillId="13" borderId="0" xfId="2" applyNumberFormat="1" applyFont="1" applyFill="1" applyBorder="1"/>
    <xf numFmtId="164" fontId="29" fillId="13" borderId="2" xfId="2" applyNumberFormat="1" applyFont="1" applyFill="1" applyBorder="1"/>
    <xf numFmtId="164" fontId="29" fillId="13" borderId="11" xfId="2" applyNumberFormat="1" applyFont="1" applyFill="1" applyBorder="1"/>
    <xf numFmtId="164" fontId="18" fillId="15" borderId="42" xfId="2" applyNumberFormat="1" applyFont="1" applyFill="1" applyBorder="1"/>
    <xf numFmtId="164" fontId="18" fillId="15" borderId="16" xfId="2" applyNumberFormat="1" applyFont="1" applyFill="1" applyBorder="1"/>
    <xf numFmtId="165" fontId="6" fillId="11" borderId="29" xfId="3" applyFont="1" applyFill="1" applyBorder="1" applyAlignment="1" applyProtection="1"/>
    <xf numFmtId="165" fontId="6" fillId="11" borderId="49" xfId="3" applyFont="1" applyFill="1" applyBorder="1" applyAlignment="1" applyProtection="1"/>
    <xf numFmtId="165" fontId="6" fillId="11" borderId="31" xfId="3" applyFont="1" applyFill="1" applyBorder="1" applyAlignment="1" applyProtection="1"/>
    <xf numFmtId="4" fontId="32" fillId="14" borderId="2" xfId="2" applyNumberFormat="1" applyFont="1" applyFill="1" applyBorder="1" applyAlignment="1">
      <alignment wrapText="1"/>
    </xf>
    <xf numFmtId="43" fontId="5" fillId="15" borderId="0" xfId="2" applyNumberFormat="1" applyFont="1" applyFill="1"/>
    <xf numFmtId="0" fontId="6" fillId="11" borderId="33" xfId="4" applyFont="1" applyFill="1" applyBorder="1" applyAlignment="1">
      <alignment horizontal="left" vertical="center" wrapText="1"/>
    </xf>
    <xf numFmtId="49" fontId="4" fillId="11" borderId="53" xfId="2" applyNumberFormat="1" applyFont="1" applyFill="1" applyBorder="1" applyAlignment="1">
      <alignment horizontal="center" vertical="center"/>
    </xf>
    <xf numFmtId="49" fontId="25" fillId="15" borderId="34" xfId="2" applyNumberFormat="1" applyFont="1" applyFill="1" applyBorder="1" applyAlignment="1">
      <alignment horizontal="left"/>
    </xf>
    <xf numFmtId="164" fontId="8" fillId="15" borderId="44" xfId="2" applyNumberFormat="1" applyFont="1" applyFill="1" applyBorder="1"/>
    <xf numFmtId="164" fontId="8" fillId="15" borderId="48" xfId="2" applyNumberFormat="1" applyFont="1" applyFill="1" applyBorder="1"/>
    <xf numFmtId="0" fontId="31" fillId="14" borderId="2" xfId="2" applyFont="1" applyFill="1" applyBorder="1"/>
    <xf numFmtId="4" fontId="32" fillId="14" borderId="13" xfId="2" applyNumberFormat="1" applyFont="1" applyFill="1" applyBorder="1" applyAlignment="1">
      <alignment wrapText="1"/>
    </xf>
    <xf numFmtId="49" fontId="33" fillId="13" borderId="29" xfId="2" applyNumberFormat="1" applyFont="1" applyFill="1" applyBorder="1" applyAlignment="1">
      <alignment horizontal="left"/>
    </xf>
    <xf numFmtId="164" fontId="31" fillId="15" borderId="16" xfId="2" applyNumberFormat="1" applyFont="1" applyFill="1" applyBorder="1"/>
    <xf numFmtId="164" fontId="31" fillId="15" borderId="50" xfId="2" applyNumberFormat="1" applyFont="1" applyFill="1" applyBorder="1"/>
    <xf numFmtId="165" fontId="4" fillId="11" borderId="16" xfId="3" applyFont="1" applyFill="1" applyBorder="1" applyAlignment="1" applyProtection="1">
      <alignment horizontal="center" vertical="center"/>
    </xf>
    <xf numFmtId="165" fontId="4" fillId="11" borderId="50" xfId="3" applyFont="1" applyFill="1" applyBorder="1" applyAlignment="1" applyProtection="1">
      <alignment horizontal="center" vertical="center"/>
    </xf>
    <xf numFmtId="165" fontId="4" fillId="11" borderId="17" xfId="3" applyFont="1" applyFill="1" applyBorder="1" applyAlignment="1" applyProtection="1">
      <alignment horizontal="center" vertical="center"/>
    </xf>
    <xf numFmtId="166" fontId="18" fillId="15" borderId="11" xfId="2" applyNumberFormat="1" applyFont="1" applyFill="1" applyBorder="1" applyAlignment="1">
      <alignment horizontal="right"/>
    </xf>
    <xf numFmtId="49" fontId="25" fillId="15" borderId="2" xfId="2" applyNumberFormat="1" applyFont="1" applyFill="1" applyBorder="1" applyAlignment="1">
      <alignment horizontal="left"/>
    </xf>
    <xf numFmtId="169" fontId="8" fillId="15" borderId="41" xfId="2" applyNumberFormat="1" applyFont="1" applyFill="1" applyBorder="1"/>
    <xf numFmtId="49" fontId="25" fillId="15" borderId="2" xfId="2" applyNumberFormat="1" applyFont="1" applyFill="1" applyBorder="1" applyAlignment="1">
      <alignment horizontal="left" wrapText="1"/>
    </xf>
    <xf numFmtId="164" fontId="18" fillId="15" borderId="11" xfId="2" applyNumberFormat="1" applyFont="1" applyFill="1" applyBorder="1"/>
    <xf numFmtId="49" fontId="19" fillId="15" borderId="2" xfId="2" applyNumberFormat="1" applyFont="1" applyFill="1" applyBorder="1" applyAlignment="1">
      <alignment horizontal="left"/>
    </xf>
    <xf numFmtId="169" fontId="13" fillId="14" borderId="41" xfId="2" applyNumberFormat="1" applyFont="1" applyFill="1" applyBorder="1" applyAlignment="1">
      <alignment horizontal="right"/>
    </xf>
    <xf numFmtId="49" fontId="25" fillId="14" borderId="2" xfId="2" applyNumberFormat="1" applyFont="1" applyFill="1" applyBorder="1" applyAlignment="1">
      <alignment horizontal="left"/>
    </xf>
    <xf numFmtId="164" fontId="18" fillId="14" borderId="11" xfId="2" applyNumberFormat="1" applyFont="1" applyFill="1" applyBorder="1"/>
    <xf numFmtId="169" fontId="8" fillId="14" borderId="41" xfId="2" applyNumberFormat="1" applyFont="1" applyFill="1" applyBorder="1"/>
    <xf numFmtId="0" fontId="13" fillId="14" borderId="2" xfId="2" applyFont="1" applyFill="1" applyBorder="1" applyAlignment="1">
      <alignment horizontal="left" vertical="center" wrapText="1"/>
    </xf>
    <xf numFmtId="4" fontId="16" fillId="14" borderId="11" xfId="2" applyNumberFormat="1" applyFont="1" applyFill="1" applyBorder="1" applyAlignment="1">
      <alignment wrapText="1"/>
    </xf>
    <xf numFmtId="164" fontId="8" fillId="15" borderId="41" xfId="2" applyNumberFormat="1" applyFont="1" applyFill="1" applyBorder="1"/>
    <xf numFmtId="164" fontId="8" fillId="15" borderId="16" xfId="2" applyNumberFormat="1" applyFont="1" applyFill="1" applyBorder="1"/>
    <xf numFmtId="164" fontId="8" fillId="15" borderId="50" xfId="2" applyNumberFormat="1" applyFont="1" applyFill="1" applyBorder="1"/>
    <xf numFmtId="0" fontId="6" fillId="11" borderId="54" xfId="2" applyFont="1" applyFill="1" applyBorder="1" applyAlignment="1">
      <alignment horizontal="center" vertical="center" wrapText="1"/>
    </xf>
    <xf numFmtId="0" fontId="6" fillId="11" borderId="37" xfId="2" applyFont="1" applyFill="1" applyBorder="1" applyAlignment="1">
      <alignment horizontal="center" vertical="center" wrapText="1"/>
    </xf>
    <xf numFmtId="0" fontId="6" fillId="11" borderId="55" xfId="2" applyFont="1" applyFill="1" applyBorder="1" applyAlignment="1">
      <alignment horizontal="center" vertical="center" wrapText="1"/>
    </xf>
    <xf numFmtId="0" fontId="5" fillId="0" borderId="0" xfId="2" applyFont="1" applyFill="1" applyBorder="1"/>
    <xf numFmtId="0" fontId="6" fillId="11" borderId="29" xfId="2" applyFont="1" applyFill="1" applyBorder="1" applyAlignment="1">
      <alignment vertical="center"/>
    </xf>
    <xf numFmtId="0" fontId="6" fillId="11" borderId="42" xfId="2" applyFont="1" applyFill="1" applyBorder="1" applyAlignment="1">
      <alignment vertical="center"/>
    </xf>
    <xf numFmtId="0" fontId="5" fillId="17" borderId="42" xfId="2" applyFont="1" applyFill="1" applyBorder="1"/>
    <xf numFmtId="4" fontId="21" fillId="0" borderId="47" xfId="0" applyNumberFormat="1" applyFont="1" applyFill="1" applyBorder="1" applyAlignment="1">
      <alignment horizontal="right"/>
    </xf>
    <xf numFmtId="4" fontId="12" fillId="0" borderId="0" xfId="9" applyNumberFormat="1" applyFont="1" applyFill="1" applyBorder="1" applyAlignment="1" applyProtection="1">
      <alignment vertical="top"/>
      <protection locked="0"/>
    </xf>
    <xf numFmtId="4" fontId="20" fillId="0" borderId="0" xfId="10" applyNumberFormat="1" applyFont="1" applyFill="1" applyBorder="1" applyAlignment="1" applyProtection="1">
      <alignment horizontal="right" vertical="center" wrapText="1"/>
      <protection locked="0"/>
    </xf>
    <xf numFmtId="0" fontId="5" fillId="15" borderId="0" xfId="2" applyFont="1" applyFill="1" applyBorder="1"/>
    <xf numFmtId="4" fontId="5" fillId="13" borderId="0" xfId="2" applyNumberFormat="1" applyFont="1" applyFill="1" applyBorder="1"/>
    <xf numFmtId="0" fontId="6" fillId="14" borderId="46" xfId="2" applyFont="1" applyFill="1" applyBorder="1" applyAlignment="1">
      <alignment vertical="center" wrapText="1"/>
    </xf>
    <xf numFmtId="0" fontId="6" fillId="14" borderId="52" xfId="2" applyFont="1" applyFill="1" applyBorder="1" applyAlignment="1">
      <alignment vertical="center" wrapText="1"/>
    </xf>
    <xf numFmtId="0" fontId="5" fillId="14" borderId="8" xfId="2" applyFont="1" applyFill="1" applyBorder="1"/>
    <xf numFmtId="166" fontId="6" fillId="14" borderId="56" xfId="3" applyNumberFormat="1" applyFont="1" applyFill="1" applyBorder="1" applyAlignment="1" applyProtection="1">
      <alignment horizontal="right" vertical="center"/>
    </xf>
    <xf numFmtId="0" fontId="13" fillId="14" borderId="2" xfId="2" applyFont="1" applyFill="1" applyBorder="1" applyAlignment="1">
      <alignment horizontal="left" vertical="center" wrapText="1"/>
    </xf>
    <xf numFmtId="0" fontId="13" fillId="14" borderId="0" xfId="2" applyFont="1" applyFill="1" applyBorder="1" applyAlignment="1">
      <alignment horizontal="left" vertical="center" wrapText="1"/>
    </xf>
    <xf numFmtId="4" fontId="13" fillId="14" borderId="11" xfId="2" applyNumberFormat="1" applyFont="1" applyFill="1" applyBorder="1" applyAlignment="1">
      <alignment horizontal="right" vertical="center"/>
    </xf>
    <xf numFmtId="0" fontId="13" fillId="13" borderId="41" xfId="2" applyFont="1" applyFill="1" applyBorder="1" applyAlignment="1">
      <alignment vertical="center"/>
    </xf>
    <xf numFmtId="0" fontId="26" fillId="13" borderId="2" xfId="2" applyFont="1" applyFill="1" applyBorder="1"/>
    <xf numFmtId="0" fontId="26" fillId="13" borderId="0" xfId="2" applyFont="1" applyFill="1" applyBorder="1"/>
    <xf numFmtId="4" fontId="26" fillId="13" borderId="11" xfId="2" applyNumberFormat="1" applyFont="1" applyFill="1" applyBorder="1" applyAlignment="1">
      <alignment horizontal="right"/>
    </xf>
    <xf numFmtId="0" fontId="26" fillId="13" borderId="41" xfId="2" applyFont="1" applyFill="1" applyBorder="1"/>
    <xf numFmtId="0" fontId="6" fillId="14" borderId="2" xfId="2" applyFont="1" applyFill="1" applyBorder="1" applyAlignment="1">
      <alignment vertical="center" wrapText="1"/>
    </xf>
    <xf numFmtId="0" fontId="6" fillId="14" borderId="0" xfId="2" applyFont="1" applyFill="1" applyBorder="1" applyAlignment="1">
      <alignment vertical="center" wrapText="1"/>
    </xf>
    <xf numFmtId="4" fontId="5" fillId="14" borderId="11" xfId="2" applyNumberFormat="1" applyFont="1" applyFill="1" applyBorder="1" applyAlignment="1">
      <alignment horizontal="right"/>
    </xf>
    <xf numFmtId="165" fontId="6" fillId="14" borderId="41" xfId="3" applyFont="1" applyFill="1" applyBorder="1" applyAlignment="1" applyProtection="1">
      <alignment horizontal="center" vertical="center"/>
    </xf>
    <xf numFmtId="0" fontId="13" fillId="14" borderId="41" xfId="2" applyFont="1" applyFill="1" applyBorder="1" applyAlignment="1">
      <alignment horizontal="left" vertical="center" wrapText="1"/>
    </xf>
    <xf numFmtId="4" fontId="13" fillId="14" borderId="41" xfId="2" applyNumberFormat="1" applyFont="1" applyFill="1" applyBorder="1" applyAlignment="1">
      <alignment horizontal="right" vertical="center"/>
    </xf>
    <xf numFmtId="0" fontId="13" fillId="14" borderId="29" xfId="2" applyFont="1" applyFill="1" applyBorder="1" applyAlignment="1">
      <alignment vertical="center"/>
    </xf>
    <xf numFmtId="0" fontId="13" fillId="14" borderId="50" xfId="2" applyFont="1" applyFill="1" applyBorder="1" applyAlignment="1">
      <alignment vertical="center"/>
    </xf>
    <xf numFmtId="4" fontId="34" fillId="0" borderId="16" xfId="0" applyNumberFormat="1" applyFont="1" applyFill="1" applyBorder="1" applyAlignment="1">
      <alignment horizontal="right" vertical="center"/>
    </xf>
    <xf numFmtId="165" fontId="13" fillId="13" borderId="50" xfId="2" applyNumberFormat="1" applyFont="1" applyFill="1" applyBorder="1" applyAlignment="1">
      <alignment horizontal="center" vertical="center"/>
    </xf>
    <xf numFmtId="0" fontId="5" fillId="13" borderId="0" xfId="2" applyFont="1" applyFill="1" applyBorder="1"/>
    <xf numFmtId="0" fontId="5" fillId="14" borderId="0" xfId="2" applyFont="1" applyFill="1" applyBorder="1"/>
    <xf numFmtId="0" fontId="6" fillId="11" borderId="57" xfId="2" applyFont="1" applyFill="1" applyBorder="1" applyAlignment="1">
      <alignment vertical="center"/>
    </xf>
    <xf numFmtId="0" fontId="6" fillId="11" borderId="58" xfId="2" applyFont="1" applyFill="1" applyBorder="1" applyAlignment="1">
      <alignment vertical="center"/>
    </xf>
    <xf numFmtId="165" fontId="6" fillId="11" borderId="58" xfId="3" applyFont="1" applyFill="1" applyBorder="1" applyAlignment="1" applyProtection="1">
      <alignment horizontal="center" vertical="center"/>
    </xf>
    <xf numFmtId="165" fontId="6" fillId="11" borderId="20" xfId="3" applyFont="1" applyFill="1" applyBorder="1" applyAlignment="1" applyProtection="1">
      <alignment horizontal="center" vertical="center"/>
    </xf>
    <xf numFmtId="4" fontId="5" fillId="14" borderId="0" xfId="2" applyNumberFormat="1" applyFont="1" applyFill="1" applyBorder="1"/>
    <xf numFmtId="165" fontId="5" fillId="14" borderId="0" xfId="2" applyNumberFormat="1" applyFont="1" applyFill="1"/>
    <xf numFmtId="0" fontId="6" fillId="11" borderId="54" xfId="2" applyFont="1" applyFill="1" applyBorder="1" applyAlignment="1">
      <alignment vertical="center"/>
    </xf>
    <xf numFmtId="0" fontId="6" fillId="11" borderId="59" xfId="2" applyFont="1" applyFill="1" applyBorder="1" applyAlignment="1">
      <alignment vertical="center"/>
    </xf>
    <xf numFmtId="0" fontId="5" fillId="17" borderId="58" xfId="2" applyFont="1" applyFill="1" applyBorder="1"/>
    <xf numFmtId="4" fontId="21" fillId="0" borderId="47" xfId="0" applyNumberFormat="1" applyFont="1" applyBorder="1"/>
    <xf numFmtId="0" fontId="5" fillId="13" borderId="2" xfId="2" applyFont="1" applyFill="1" applyBorder="1"/>
    <xf numFmtId="0" fontId="5" fillId="15" borderId="46" xfId="2" applyFont="1" applyFill="1" applyBorder="1"/>
    <xf numFmtId="0" fontId="5" fillId="15" borderId="8" xfId="2" applyFont="1" applyFill="1" applyBorder="1"/>
    <xf numFmtId="4" fontId="20" fillId="14" borderId="0" xfId="0" applyNumberFormat="1" applyFont="1" applyFill="1" applyBorder="1"/>
    <xf numFmtId="0" fontId="6" fillId="14" borderId="2" xfId="2" applyFont="1" applyFill="1" applyBorder="1" applyAlignment="1">
      <alignment vertical="center"/>
    </xf>
    <xf numFmtId="0" fontId="6" fillId="14" borderId="0" xfId="2" applyFont="1" applyFill="1" applyBorder="1" applyAlignment="1">
      <alignment vertical="center"/>
    </xf>
    <xf numFmtId="0" fontId="5" fillId="0" borderId="2" xfId="2" applyFont="1" applyBorder="1"/>
    <xf numFmtId="165" fontId="6" fillId="0" borderId="11" xfId="3" applyFont="1" applyFill="1" applyBorder="1" applyAlignment="1" applyProtection="1">
      <alignment horizontal="center" vertical="center"/>
    </xf>
    <xf numFmtId="4" fontId="12" fillId="14" borderId="0" xfId="0" applyNumberFormat="1" applyFont="1" applyFill="1" applyBorder="1"/>
    <xf numFmtId="4" fontId="13" fillId="14" borderId="2" xfId="2" applyNumberFormat="1" applyFont="1" applyFill="1" applyBorder="1" applyAlignment="1">
      <alignment horizontal="right" vertical="center"/>
    </xf>
    <xf numFmtId="0" fontId="13" fillId="15" borderId="11" xfId="2" applyFont="1" applyFill="1" applyBorder="1" applyAlignment="1">
      <alignment vertical="center" wrapText="1"/>
    </xf>
    <xf numFmtId="0" fontId="35" fillId="14" borderId="0" xfId="0" applyFont="1" applyFill="1" applyBorder="1" applyAlignment="1">
      <alignment vertical="center"/>
    </xf>
    <xf numFmtId="0" fontId="34" fillId="14" borderId="0" xfId="0" applyFont="1" applyFill="1" applyBorder="1" applyAlignment="1">
      <alignment horizontal="left" vertical="center" wrapText="1" indent="1"/>
    </xf>
    <xf numFmtId="165" fontId="13" fillId="15" borderId="11" xfId="2" applyNumberFormat="1" applyFont="1" applyFill="1" applyBorder="1" applyAlignment="1">
      <alignment vertical="center" wrapText="1"/>
    </xf>
    <xf numFmtId="3" fontId="13" fillId="15" borderId="11" xfId="2" applyNumberFormat="1" applyFont="1" applyFill="1" applyBorder="1"/>
    <xf numFmtId="168" fontId="13" fillId="15" borderId="11" xfId="2" applyNumberFormat="1" applyFont="1" applyFill="1" applyBorder="1" applyAlignment="1">
      <alignment vertical="center" wrapText="1"/>
    </xf>
    <xf numFmtId="4" fontId="5" fillId="14" borderId="0" xfId="2" applyNumberFormat="1" applyFont="1" applyFill="1"/>
    <xf numFmtId="0" fontId="36" fillId="14" borderId="0" xfId="2" applyFont="1" applyFill="1"/>
    <xf numFmtId="165" fontId="13" fillId="14" borderId="2" xfId="3" applyFont="1" applyFill="1" applyBorder="1" applyAlignment="1" applyProtection="1">
      <alignment horizontal="left" vertical="center"/>
    </xf>
    <xf numFmtId="165" fontId="13" fillId="14" borderId="0" xfId="3" applyFont="1" applyFill="1" applyBorder="1" applyAlignment="1" applyProtection="1">
      <alignment horizontal="left" vertical="center"/>
    </xf>
    <xf numFmtId="4" fontId="5" fillId="15" borderId="2" xfId="2" applyNumberFormat="1" applyFont="1" applyFill="1" applyBorder="1"/>
    <xf numFmtId="0" fontId="5" fillId="15" borderId="11" xfId="2" applyFont="1" applyFill="1" applyBorder="1"/>
    <xf numFmtId="4" fontId="5" fillId="0" borderId="2" xfId="2" applyNumberFormat="1" applyFont="1" applyBorder="1"/>
    <xf numFmtId="166" fontId="6" fillId="0" borderId="11" xfId="3" applyNumberFormat="1" applyFont="1" applyFill="1" applyBorder="1" applyAlignment="1" applyProtection="1">
      <alignment horizontal="right" vertical="center"/>
    </xf>
    <xf numFmtId="165" fontId="5" fillId="14" borderId="0" xfId="2" applyNumberFormat="1" applyFont="1" applyFill="1" applyBorder="1"/>
    <xf numFmtId="0" fontId="13" fillId="14" borderId="2" xfId="2" applyFont="1" applyFill="1" applyBorder="1" applyAlignment="1">
      <alignment horizontal="left" vertical="center"/>
    </xf>
    <xf numFmtId="0" fontId="13" fillId="14" borderId="0" xfId="2" applyFont="1" applyFill="1" applyBorder="1" applyAlignment="1">
      <alignment horizontal="left" vertical="center"/>
    </xf>
    <xf numFmtId="0" fontId="13" fillId="13" borderId="29" xfId="2" applyFont="1" applyFill="1" applyBorder="1"/>
    <xf numFmtId="0" fontId="13" fillId="13" borderId="0" xfId="2" applyFont="1" applyFill="1" applyBorder="1"/>
    <xf numFmtId="0" fontId="13" fillId="15" borderId="29" xfId="2" applyFont="1" applyFill="1" applyBorder="1"/>
    <xf numFmtId="0" fontId="13" fillId="15" borderId="16" xfId="2" applyFont="1" applyFill="1" applyBorder="1"/>
    <xf numFmtId="0" fontId="6" fillId="11" borderId="29" xfId="2" applyFont="1" applyFill="1" applyBorder="1" applyAlignment="1">
      <alignment vertical="center"/>
    </xf>
    <xf numFmtId="0" fontId="6" fillId="11" borderId="58" xfId="2" applyFont="1" applyFill="1" applyBorder="1" applyAlignment="1">
      <alignment vertical="center"/>
    </xf>
    <xf numFmtId="0" fontId="6" fillId="11" borderId="54" xfId="2" applyFont="1" applyFill="1" applyBorder="1" applyAlignment="1">
      <alignment vertical="center"/>
    </xf>
    <xf numFmtId="165" fontId="6" fillId="11" borderId="31" xfId="3" applyFont="1" applyFill="1" applyBorder="1" applyAlignment="1" applyProtection="1">
      <alignment horizontal="center" vertical="center"/>
    </xf>
    <xf numFmtId="43" fontId="5" fillId="14" borderId="0" xfId="2" applyNumberFormat="1" applyFont="1" applyFill="1"/>
    <xf numFmtId="43" fontId="5" fillId="14" borderId="0" xfId="2" applyNumberFormat="1" applyFont="1" applyFill="1" applyBorder="1"/>
    <xf numFmtId="0" fontId="9" fillId="14" borderId="0" xfId="2" applyFont="1" applyFill="1" applyBorder="1" applyAlignment="1">
      <alignment horizontal="center"/>
    </xf>
    <xf numFmtId="4" fontId="6" fillId="11" borderId="60" xfId="3" applyNumberFormat="1" applyFont="1" applyFill="1" applyBorder="1" applyAlignment="1" applyProtection="1">
      <alignment horizontal="center" vertical="center" wrapText="1"/>
    </xf>
    <xf numFmtId="49" fontId="4" fillId="11" borderId="60" xfId="2" applyNumberFormat="1" applyFont="1" applyFill="1" applyBorder="1" applyAlignment="1">
      <alignment horizontal="center" vertical="center"/>
    </xf>
    <xf numFmtId="4" fontId="5" fillId="14" borderId="2" xfId="2" applyNumberFormat="1" applyFont="1" applyFill="1" applyBorder="1" applyAlignment="1">
      <alignment horizontal="right" vertical="center"/>
    </xf>
    <xf numFmtId="4" fontId="5" fillId="14" borderId="8" xfId="2" applyNumberFormat="1" applyFont="1" applyFill="1" applyBorder="1" applyAlignment="1">
      <alignment horizontal="right" vertical="center"/>
    </xf>
    <xf numFmtId="4" fontId="5" fillId="14" borderId="11" xfId="2" applyNumberFormat="1" applyFont="1" applyFill="1" applyBorder="1" applyAlignment="1">
      <alignment horizontal="right" vertical="center"/>
    </xf>
    <xf numFmtId="0" fontId="0" fillId="14" borderId="0" xfId="0" applyFill="1"/>
    <xf numFmtId="167" fontId="4" fillId="15" borderId="17" xfId="2" applyNumberFormat="1" applyFont="1" applyFill="1" applyBorder="1"/>
    <xf numFmtId="164" fontId="4" fillId="15" borderId="61" xfId="2" applyNumberFormat="1" applyFont="1" applyFill="1" applyBorder="1"/>
    <xf numFmtId="164" fontId="4" fillId="15" borderId="17" xfId="2" applyNumberFormat="1" applyFont="1" applyFill="1" applyBorder="1"/>
    <xf numFmtId="0" fontId="5" fillId="14" borderId="4" xfId="2" applyFont="1" applyFill="1" applyBorder="1"/>
    <xf numFmtId="0" fontId="5" fillId="13" borderId="43" xfId="2" applyFont="1" applyFill="1" applyBorder="1" applyAlignment="1" applyProtection="1">
      <alignment horizontal="center"/>
      <protection locked="0"/>
    </xf>
    <xf numFmtId="0" fontId="5" fillId="13" borderId="0" xfId="2" applyFont="1" applyFill="1" applyBorder="1" applyAlignment="1" applyProtection="1">
      <protection locked="0"/>
    </xf>
    <xf numFmtId="0" fontId="5" fillId="14" borderId="43" xfId="2" applyFont="1" applyFill="1" applyBorder="1" applyAlignment="1">
      <alignment horizontal="center"/>
    </xf>
    <xf numFmtId="0" fontId="5" fillId="14" borderId="0" xfId="2" applyFont="1" applyFill="1" applyBorder="1" applyAlignment="1"/>
    <xf numFmtId="0" fontId="19" fillId="13" borderId="0" xfId="2" applyFont="1" applyFill="1" applyBorder="1" applyAlignment="1" applyProtection="1">
      <alignment horizontal="center" vertical="top" wrapText="1"/>
      <protection locked="0"/>
    </xf>
    <xf numFmtId="0" fontId="19" fillId="13" borderId="0" xfId="2" applyFont="1" applyFill="1" applyBorder="1" applyAlignment="1" applyProtection="1">
      <alignment vertical="top" wrapText="1"/>
      <protection locked="0"/>
    </xf>
    <xf numFmtId="0" fontId="5" fillId="14" borderId="0" xfId="2" applyFont="1" applyFill="1" applyBorder="1" applyAlignment="1">
      <alignment horizontal="center"/>
    </xf>
    <xf numFmtId="0" fontId="5" fillId="14" borderId="0" xfId="2" applyFont="1" applyFill="1" applyAlignment="1"/>
  </cellXfs>
  <cellStyles count="435">
    <cellStyle name="=C:\WINNT\SYSTEM32\COMMAND.COM" xfId="11"/>
    <cellStyle name="20% - Énfasis1 2" xfId="12"/>
    <cellStyle name="20% - Énfasis2 2" xfId="13"/>
    <cellStyle name="20% - Énfasis3 2" xfId="14"/>
    <cellStyle name="20% - Énfasis4 2" xfId="15"/>
    <cellStyle name="40% - Énfasis3 2" xfId="16"/>
    <cellStyle name="60% - Énfasis3 2" xfId="17"/>
    <cellStyle name="60% - Énfasis4 2" xfId="18"/>
    <cellStyle name="60% - Énfasis6 2" xfId="19"/>
    <cellStyle name="Euro" xfId="20"/>
    <cellStyle name="Euro 2" xfId="21"/>
    <cellStyle name="Fecha" xfId="22"/>
    <cellStyle name="Fijo" xfId="23"/>
    <cellStyle name="HEADING1" xfId="24"/>
    <cellStyle name="HEADING2" xfId="25"/>
    <cellStyle name="Millares 10" xfId="26"/>
    <cellStyle name="Millares 11" xfId="27"/>
    <cellStyle name="Millares 12" xfId="28"/>
    <cellStyle name="Millares 13" xfId="29"/>
    <cellStyle name="Millares 14" xfId="30"/>
    <cellStyle name="Millares 15" xfId="31"/>
    <cellStyle name="Millares 16" xfId="32"/>
    <cellStyle name="Millares 2" xfId="3"/>
    <cellStyle name="Millares 2 10" xfId="33"/>
    <cellStyle name="Millares 2 10 2" xfId="34"/>
    <cellStyle name="Millares 2 11" xfId="35"/>
    <cellStyle name="Millares 2 11 2" xfId="36"/>
    <cellStyle name="Millares 2 12" xfId="37"/>
    <cellStyle name="Millares 2 12 2" xfId="38"/>
    <cellStyle name="Millares 2 13" xfId="39"/>
    <cellStyle name="Millares 2 13 2" xfId="40"/>
    <cellStyle name="Millares 2 14" xfId="41"/>
    <cellStyle name="Millares 2 14 2" xfId="42"/>
    <cellStyle name="Millares 2 15" xfId="43"/>
    <cellStyle name="Millares 2 15 2" xfId="44"/>
    <cellStyle name="Millares 2 16" xfId="45"/>
    <cellStyle name="Millares 2 16 2" xfId="6"/>
    <cellStyle name="Millares 2 17" xfId="46"/>
    <cellStyle name="Millares 2 17 2" xfId="47"/>
    <cellStyle name="Millares 2 18" xfId="48"/>
    <cellStyle name="Millares 2 18 2" xfId="49"/>
    <cellStyle name="Millares 2 19" xfId="50"/>
    <cellStyle name="Millares 2 2" xfId="51"/>
    <cellStyle name="Millares 2 2 10" xfId="52"/>
    <cellStyle name="Millares 2 2 11" xfId="53"/>
    <cellStyle name="Millares 2 2 12" xfId="54"/>
    <cellStyle name="Millares 2 2 13" xfId="55"/>
    <cellStyle name="Millares 2 2 14" xfId="56"/>
    <cellStyle name="Millares 2 2 15" xfId="57"/>
    <cellStyle name="Millares 2 2 16" xfId="58"/>
    <cellStyle name="Millares 2 2 17" xfId="59"/>
    <cellStyle name="Millares 2 2 18" xfId="60"/>
    <cellStyle name="Millares 2 2 19" xfId="61"/>
    <cellStyle name="Millares 2 2 2" xfId="62"/>
    <cellStyle name="Millares 2 2 2 2" xfId="63"/>
    <cellStyle name="Millares 2 2 20" xfId="64"/>
    <cellStyle name="Millares 2 2 21" xfId="65"/>
    <cellStyle name="Millares 2 2 22" xfId="66"/>
    <cellStyle name="Millares 2 2 23" xfId="67"/>
    <cellStyle name="Millares 2 2 24" xfId="68"/>
    <cellStyle name="Millares 2 2 25" xfId="69"/>
    <cellStyle name="Millares 2 2 26" xfId="70"/>
    <cellStyle name="Millares 2 2 27" xfId="71"/>
    <cellStyle name="Millares 2 2 28" xfId="72"/>
    <cellStyle name="Millares 2 2 29" xfId="73"/>
    <cellStyle name="Millares 2 2 3" xfId="74"/>
    <cellStyle name="Millares 2 2 3 2" xfId="75"/>
    <cellStyle name="Millares 2 2 4" xfId="76"/>
    <cellStyle name="Millares 2 2 5" xfId="77"/>
    <cellStyle name="Millares 2 2 6" xfId="78"/>
    <cellStyle name="Millares 2 2 7" xfId="79"/>
    <cellStyle name="Millares 2 2 8" xfId="80"/>
    <cellStyle name="Millares 2 2 9" xfId="81"/>
    <cellStyle name="Millares 2 20" xfId="82"/>
    <cellStyle name="Millares 2 21" xfId="83"/>
    <cellStyle name="Millares 2 22" xfId="84"/>
    <cellStyle name="Millares 2 23" xfId="85"/>
    <cellStyle name="Millares 2 24" xfId="86"/>
    <cellStyle name="Millares 2 25" xfId="87"/>
    <cellStyle name="Millares 2 26" xfId="88"/>
    <cellStyle name="Millares 2 27" xfId="89"/>
    <cellStyle name="Millares 2 28" xfId="90"/>
    <cellStyle name="Millares 2 29" xfId="91"/>
    <cellStyle name="Millares 2 3" xfId="92"/>
    <cellStyle name="Millares 2 3 10" xfId="93"/>
    <cellStyle name="Millares 2 3 11" xfId="94"/>
    <cellStyle name="Millares 2 3 12" xfId="95"/>
    <cellStyle name="Millares 2 3 13" xfId="96"/>
    <cellStyle name="Millares 2 3 14" xfId="97"/>
    <cellStyle name="Millares 2 3 15" xfId="98"/>
    <cellStyle name="Millares 2 3 16" xfId="99"/>
    <cellStyle name="Millares 2 3 17" xfId="100"/>
    <cellStyle name="Millares 2 3 18" xfId="101"/>
    <cellStyle name="Millares 2 3 19" xfId="102"/>
    <cellStyle name="Millares 2 3 2" xfId="103"/>
    <cellStyle name="Millares 2 3 2 2" xfId="104"/>
    <cellStyle name="Millares 2 3 20" xfId="105"/>
    <cellStyle name="Millares 2 3 21" xfId="106"/>
    <cellStyle name="Millares 2 3 22" xfId="107"/>
    <cellStyle name="Millares 2 3 23" xfId="108"/>
    <cellStyle name="Millares 2 3 24" xfId="109"/>
    <cellStyle name="Millares 2 3 3" xfId="110"/>
    <cellStyle name="Millares 2 3 4" xfId="111"/>
    <cellStyle name="Millares 2 3 5" xfId="112"/>
    <cellStyle name="Millares 2 3 6" xfId="113"/>
    <cellStyle name="Millares 2 3 7" xfId="114"/>
    <cellStyle name="Millares 2 3 8" xfId="115"/>
    <cellStyle name="Millares 2 3 9" xfId="116"/>
    <cellStyle name="Millares 2 30" xfId="117"/>
    <cellStyle name="Millares 2 4" xfId="118"/>
    <cellStyle name="Millares 2 4 2" xfId="119"/>
    <cellStyle name="Millares 2 5" xfId="120"/>
    <cellStyle name="Millares 2 5 2" xfId="121"/>
    <cellStyle name="Millares 2 6" xfId="122"/>
    <cellStyle name="Millares 2 6 2" xfId="123"/>
    <cellStyle name="Millares 2 7" xfId="124"/>
    <cellStyle name="Millares 2 7 2" xfId="125"/>
    <cellStyle name="Millares 2 8" xfId="126"/>
    <cellStyle name="Millares 2 8 2" xfId="127"/>
    <cellStyle name="Millares 2 9" xfId="128"/>
    <cellStyle name="Millares 2 9 2" xfId="129"/>
    <cellStyle name="Millares 3" xfId="130"/>
    <cellStyle name="Millares 3 2" xfId="131"/>
    <cellStyle name="Millares 3 3" xfId="132"/>
    <cellStyle name="Millares 3 4" xfId="133"/>
    <cellStyle name="Millares 3 5" xfId="134"/>
    <cellStyle name="Millares 3 6" xfId="135"/>
    <cellStyle name="Millares 3 7" xfId="136"/>
    <cellStyle name="Millares 4" xfId="137"/>
    <cellStyle name="Millares 4 2" xfId="138"/>
    <cellStyle name="Millares 4 3" xfId="139"/>
    <cellStyle name="Millares 5" xfId="140"/>
    <cellStyle name="Millares 6" xfId="141"/>
    <cellStyle name="Millares 7" xfId="142"/>
    <cellStyle name="Millares 8" xfId="143"/>
    <cellStyle name="Millares 8 2" xfId="144"/>
    <cellStyle name="Millares 9" xfId="145"/>
    <cellStyle name="Moneda 2" xfId="146"/>
    <cellStyle name="Moneda 2 2" xfId="147"/>
    <cellStyle name="Normal" xfId="0" builtinId="0"/>
    <cellStyle name="Normal 10" xfId="148"/>
    <cellStyle name="Normal 10 2" xfId="149"/>
    <cellStyle name="Normal 10 3" xfId="150"/>
    <cellStyle name="Normal 10 4" xfId="151"/>
    <cellStyle name="Normal 10 5" xfId="152"/>
    <cellStyle name="Normal 10 6" xfId="153"/>
    <cellStyle name="Normal 11" xfId="154"/>
    <cellStyle name="Normal 11 2" xfId="155"/>
    <cellStyle name="Normal 12" xfId="156"/>
    <cellStyle name="Normal 12 2" xfId="157"/>
    <cellStyle name="Normal 12 3" xfId="158"/>
    <cellStyle name="Normal 13" xfId="159"/>
    <cellStyle name="Normal 13 2" xfId="160"/>
    <cellStyle name="Normal 14" xfId="161"/>
    <cellStyle name="Normal 14 2" xfId="162"/>
    <cellStyle name="Normal 15" xfId="8"/>
    <cellStyle name="Normal 2" xfId="2"/>
    <cellStyle name="Normal 2 10" xfId="163"/>
    <cellStyle name="Normal 2 10 2" xfId="164"/>
    <cellStyle name="Normal 2 10 3" xfId="165"/>
    <cellStyle name="Normal 2 10 4" xfId="166"/>
    <cellStyle name="Normal 2 11" xfId="167"/>
    <cellStyle name="Normal 2 11 2" xfId="168"/>
    <cellStyle name="Normal 2 11 3" xfId="169"/>
    <cellStyle name="Normal 2 11 4" xfId="170"/>
    <cellStyle name="Normal 2 12" xfId="171"/>
    <cellStyle name="Normal 2 12 2" xfId="172"/>
    <cellStyle name="Normal 2 12 3" xfId="173"/>
    <cellStyle name="Normal 2 12 4" xfId="174"/>
    <cellStyle name="Normal 2 13" xfId="175"/>
    <cellStyle name="Normal 2 13 2" xfId="176"/>
    <cellStyle name="Normal 2 13 3" xfId="177"/>
    <cellStyle name="Normal 2 13 4" xfId="178"/>
    <cellStyle name="Normal 2 14" xfId="179"/>
    <cellStyle name="Normal 2 14 2" xfId="180"/>
    <cellStyle name="Normal 2 14 3" xfId="181"/>
    <cellStyle name="Normal 2 14 4" xfId="182"/>
    <cellStyle name="Normal 2 15" xfId="183"/>
    <cellStyle name="Normal 2 15 2" xfId="184"/>
    <cellStyle name="Normal 2 15 3" xfId="185"/>
    <cellStyle name="Normal 2 15 4" xfId="186"/>
    <cellStyle name="Normal 2 16" xfId="187"/>
    <cellStyle name="Normal 2 16 2" xfId="188"/>
    <cellStyle name="Normal 2 16 3" xfId="189"/>
    <cellStyle name="Normal 2 16 4" xfId="190"/>
    <cellStyle name="Normal 2 17" xfId="191"/>
    <cellStyle name="Normal 2 17 2" xfId="192"/>
    <cellStyle name="Normal 2 17 3" xfId="193"/>
    <cellStyle name="Normal 2 17 4" xfId="194"/>
    <cellStyle name="Normal 2 18" xfId="195"/>
    <cellStyle name="Normal 2 18 2" xfId="9"/>
    <cellStyle name="Normal 2 18 3" xfId="196"/>
    <cellStyle name="Normal 2 19" xfId="197"/>
    <cellStyle name="Normal 2 19 2" xfId="198"/>
    <cellStyle name="Normal 2 2" xfId="4"/>
    <cellStyle name="Normal 2 2 10" xfId="199"/>
    <cellStyle name="Normal 2 2 11" xfId="200"/>
    <cellStyle name="Normal 2 2 12" xfId="201"/>
    <cellStyle name="Normal 2 2 13" xfId="202"/>
    <cellStyle name="Normal 2 2 14" xfId="203"/>
    <cellStyle name="Normal 2 2 15" xfId="204"/>
    <cellStyle name="Normal 2 2 16" xfId="205"/>
    <cellStyle name="Normal 2 2 17" xfId="206"/>
    <cellStyle name="Normal 2 2 18" xfId="207"/>
    <cellStyle name="Normal 2 2 19" xfId="208"/>
    <cellStyle name="Normal 2 2 2" xfId="209"/>
    <cellStyle name="Normal 2 2 2 2" xfId="210"/>
    <cellStyle name="Normal 2 2 2 3" xfId="211"/>
    <cellStyle name="Normal 2 2 2 4" xfId="212"/>
    <cellStyle name="Normal 2 2 2 5" xfId="213"/>
    <cellStyle name="Normal 2 2 2 6" xfId="214"/>
    <cellStyle name="Normal 2 2 2 7" xfId="215"/>
    <cellStyle name="Normal 2 2 20" xfId="216"/>
    <cellStyle name="Normal 2 2 21" xfId="217"/>
    <cellStyle name="Normal 2 2 22" xfId="218"/>
    <cellStyle name="Normal 2 2 23" xfId="219"/>
    <cellStyle name="Normal 2 2 3" xfId="220"/>
    <cellStyle name="Normal 2 2 4" xfId="221"/>
    <cellStyle name="Normal 2 2 5" xfId="222"/>
    <cellStyle name="Normal 2 2 6" xfId="223"/>
    <cellStyle name="Normal 2 2 7" xfId="224"/>
    <cellStyle name="Normal 2 2 8" xfId="225"/>
    <cellStyle name="Normal 2 2 9" xfId="226"/>
    <cellStyle name="Normal 2 20" xfId="227"/>
    <cellStyle name="Normal 2 20 2" xfId="228"/>
    <cellStyle name="Normal 2 21" xfId="229"/>
    <cellStyle name="Normal 2 21 2" xfId="230"/>
    <cellStyle name="Normal 2 22" xfId="231"/>
    <cellStyle name="Normal 2 22 2" xfId="232"/>
    <cellStyle name="Normal 2 23" xfId="233"/>
    <cellStyle name="Normal 2 24" xfId="234"/>
    <cellStyle name="Normal 2 25" xfId="235"/>
    <cellStyle name="Normal 2 26" xfId="236"/>
    <cellStyle name="Normal 2 27" xfId="237"/>
    <cellStyle name="Normal 2 28" xfId="238"/>
    <cellStyle name="Normal 2 29" xfId="239"/>
    <cellStyle name="Normal 2 3" xfId="240"/>
    <cellStyle name="Normal 2 3 10" xfId="241"/>
    <cellStyle name="Normal 2 3 11" xfId="242"/>
    <cellStyle name="Normal 2 3 12" xfId="243"/>
    <cellStyle name="Normal 2 3 13" xfId="244"/>
    <cellStyle name="Normal 2 3 14" xfId="245"/>
    <cellStyle name="Normal 2 3 15" xfId="246"/>
    <cellStyle name="Normal 2 3 16" xfId="247"/>
    <cellStyle name="Normal 2 3 17" xfId="248"/>
    <cellStyle name="Normal 2 3 2" xfId="249"/>
    <cellStyle name="Normal 2 3 2 10" xfId="250"/>
    <cellStyle name="Normal 2 3 2 11" xfId="251"/>
    <cellStyle name="Normal 2 3 2 12" xfId="252"/>
    <cellStyle name="Normal 2 3 2 13" xfId="253"/>
    <cellStyle name="Normal 2 3 2 14" xfId="254"/>
    <cellStyle name="Normal 2 3 2 15" xfId="255"/>
    <cellStyle name="Normal 2 3 2 16" xfId="256"/>
    <cellStyle name="Normal 2 3 2 17" xfId="257"/>
    <cellStyle name="Normal 2 3 2 2" xfId="258"/>
    <cellStyle name="Normal 2 3 2 3" xfId="259"/>
    <cellStyle name="Normal 2 3 2 4" xfId="260"/>
    <cellStyle name="Normal 2 3 2 5" xfId="261"/>
    <cellStyle name="Normal 2 3 2 6" xfId="262"/>
    <cellStyle name="Normal 2 3 2 7" xfId="263"/>
    <cellStyle name="Normal 2 3 2 8" xfId="264"/>
    <cellStyle name="Normal 2 3 2 9" xfId="265"/>
    <cellStyle name="Normal 2 3 3" xfId="266"/>
    <cellStyle name="Normal 2 3 4" xfId="267"/>
    <cellStyle name="Normal 2 3 5" xfId="268"/>
    <cellStyle name="Normal 2 3 6" xfId="269"/>
    <cellStyle name="Normal 2 3 7" xfId="270"/>
    <cellStyle name="Normal 2 3 8" xfId="271"/>
    <cellStyle name="Normal 2 3 8 2" xfId="272"/>
    <cellStyle name="Normal 2 3 9" xfId="273"/>
    <cellStyle name="Normal 2 30" xfId="274"/>
    <cellStyle name="Normal 2 31" xfId="10"/>
    <cellStyle name="Normal 2 4" xfId="275"/>
    <cellStyle name="Normal 2 4 2" xfId="276"/>
    <cellStyle name="Normal 2 4 3" xfId="277"/>
    <cellStyle name="Normal 2 4 4" xfId="278"/>
    <cellStyle name="Normal 2 5" xfId="279"/>
    <cellStyle name="Normal 2 5 2" xfId="280"/>
    <cellStyle name="Normal 2 5 3" xfId="281"/>
    <cellStyle name="Normal 2 5 4" xfId="282"/>
    <cellStyle name="Normal 2 6" xfId="283"/>
    <cellStyle name="Normal 2 6 2" xfId="284"/>
    <cellStyle name="Normal 2 6 3" xfId="285"/>
    <cellStyle name="Normal 2 6 4" xfId="286"/>
    <cellStyle name="Normal 2 7" xfId="287"/>
    <cellStyle name="Normal 2 7 2" xfId="288"/>
    <cellStyle name="Normal 2 7 3" xfId="289"/>
    <cellStyle name="Normal 2 7 4" xfId="290"/>
    <cellStyle name="Normal 2 8" xfId="291"/>
    <cellStyle name="Normal 2 8 2" xfId="292"/>
    <cellStyle name="Normal 2 8 3" xfId="293"/>
    <cellStyle name="Normal 2 8 4" xfId="294"/>
    <cellStyle name="Normal 2 82" xfId="295"/>
    <cellStyle name="Normal 2 83" xfId="296"/>
    <cellStyle name="Normal 2 86" xfId="297"/>
    <cellStyle name="Normal 2 9" xfId="298"/>
    <cellStyle name="Normal 2 9 2" xfId="299"/>
    <cellStyle name="Normal 2 9 3" xfId="300"/>
    <cellStyle name="Normal 2 9 4" xfId="301"/>
    <cellStyle name="Normal 3" xfId="302"/>
    <cellStyle name="Normal 3 10" xfId="303"/>
    <cellStyle name="Normal 3 11" xfId="304"/>
    <cellStyle name="Normal 3 2" xfId="305"/>
    <cellStyle name="Normal 3 3" xfId="306"/>
    <cellStyle name="Normal 3 4" xfId="307"/>
    <cellStyle name="Normal 3 5" xfId="308"/>
    <cellStyle name="Normal 3 6" xfId="309"/>
    <cellStyle name="Normal 3 7" xfId="310"/>
    <cellStyle name="Normal 3 8" xfId="311"/>
    <cellStyle name="Normal 3 9" xfId="312"/>
    <cellStyle name="Normal 4" xfId="313"/>
    <cellStyle name="Normal 4 10" xfId="314"/>
    <cellStyle name="Normal 4 11" xfId="315"/>
    <cellStyle name="Normal 4 12" xfId="316"/>
    <cellStyle name="Normal 4 13" xfId="317"/>
    <cellStyle name="Normal 4 14" xfId="318"/>
    <cellStyle name="Normal 4 15" xfId="319"/>
    <cellStyle name="Normal 4 16" xfId="320"/>
    <cellStyle name="Normal 4 17" xfId="321"/>
    <cellStyle name="Normal 4 18" xfId="322"/>
    <cellStyle name="Normal 4 19" xfId="323"/>
    <cellStyle name="Normal 4 2" xfId="324"/>
    <cellStyle name="Normal 4 2 2" xfId="325"/>
    <cellStyle name="Normal 4 20" xfId="326"/>
    <cellStyle name="Normal 4 21" xfId="327"/>
    <cellStyle name="Normal 4 22" xfId="328"/>
    <cellStyle name="Normal 4 3" xfId="329"/>
    <cellStyle name="Normal 4 3 2" xfId="330"/>
    <cellStyle name="Normal 4 4" xfId="331"/>
    <cellStyle name="Normal 4 4 2" xfId="332"/>
    <cellStyle name="Normal 4 5" xfId="333"/>
    <cellStyle name="Normal 4 5 2" xfId="334"/>
    <cellStyle name="Normal 4 6" xfId="335"/>
    <cellStyle name="Normal 4 7" xfId="336"/>
    <cellStyle name="Normal 4 8" xfId="337"/>
    <cellStyle name="Normal 4 9" xfId="338"/>
    <cellStyle name="Normal 5" xfId="339"/>
    <cellStyle name="Normal 5 10" xfId="340"/>
    <cellStyle name="Normal 5 10 2" xfId="341"/>
    <cellStyle name="Normal 5 11" xfId="342"/>
    <cellStyle name="Normal 5 11 2" xfId="343"/>
    <cellStyle name="Normal 5 12" xfId="344"/>
    <cellStyle name="Normal 5 12 2" xfId="345"/>
    <cellStyle name="Normal 5 13" xfId="346"/>
    <cellStyle name="Normal 5 13 2" xfId="347"/>
    <cellStyle name="Normal 5 14" xfId="348"/>
    <cellStyle name="Normal 5 14 2" xfId="349"/>
    <cellStyle name="Normal 5 15" xfId="350"/>
    <cellStyle name="Normal 5 15 2" xfId="351"/>
    <cellStyle name="Normal 5 16" xfId="352"/>
    <cellStyle name="Normal 5 16 2" xfId="353"/>
    <cellStyle name="Normal 5 17" xfId="354"/>
    <cellStyle name="Normal 5 17 2" xfId="355"/>
    <cellStyle name="Normal 5 18" xfId="356"/>
    <cellStyle name="Normal 5 19" xfId="357"/>
    <cellStyle name="Normal 5 2" xfId="358"/>
    <cellStyle name="Normal 5 2 2" xfId="359"/>
    <cellStyle name="Normal 5 20" xfId="360"/>
    <cellStyle name="Normal 5 21" xfId="361"/>
    <cellStyle name="Normal 5 22" xfId="362"/>
    <cellStyle name="Normal 5 3" xfId="363"/>
    <cellStyle name="Normal 5 3 2" xfId="364"/>
    <cellStyle name="Normal 5 3 3" xfId="365"/>
    <cellStyle name="Normal 5 4" xfId="366"/>
    <cellStyle name="Normal 5 4 2" xfId="367"/>
    <cellStyle name="Normal 5 4 3" xfId="368"/>
    <cellStyle name="Normal 5 5" xfId="369"/>
    <cellStyle name="Normal 5 5 2" xfId="370"/>
    <cellStyle name="Normal 5 5 3" xfId="371"/>
    <cellStyle name="Normal 5 6" xfId="372"/>
    <cellStyle name="Normal 5 6 2" xfId="373"/>
    <cellStyle name="Normal 5 7" xfId="374"/>
    <cellStyle name="Normal 5 7 2" xfId="375"/>
    <cellStyle name="Normal 5 7 3" xfId="376"/>
    <cellStyle name="Normal 5 8" xfId="377"/>
    <cellStyle name="Normal 5 8 2" xfId="378"/>
    <cellStyle name="Normal 5 9" xfId="379"/>
    <cellStyle name="Normal 5 9 2" xfId="380"/>
    <cellStyle name="Normal 56" xfId="381"/>
    <cellStyle name="Normal 56 2" xfId="382"/>
    <cellStyle name="Normal 6" xfId="383"/>
    <cellStyle name="Normal 6 2" xfId="384"/>
    <cellStyle name="Normal 6 2 2" xfId="385"/>
    <cellStyle name="Normal 6 3" xfId="386"/>
    <cellStyle name="Normal 6 4" xfId="387"/>
    <cellStyle name="Normal 7" xfId="388"/>
    <cellStyle name="Normal 7 10" xfId="389"/>
    <cellStyle name="Normal 7 11" xfId="390"/>
    <cellStyle name="Normal 7 12" xfId="391"/>
    <cellStyle name="Normal 7 13" xfId="392"/>
    <cellStyle name="Normal 7 14" xfId="393"/>
    <cellStyle name="Normal 7 15" xfId="394"/>
    <cellStyle name="Normal 7 16" xfId="395"/>
    <cellStyle name="Normal 7 17" xfId="396"/>
    <cellStyle name="Normal 7 18" xfId="397"/>
    <cellStyle name="Normal 7 19" xfId="398"/>
    <cellStyle name="Normal 7 2" xfId="399"/>
    <cellStyle name="Normal 7 3" xfId="400"/>
    <cellStyle name="Normal 7 4" xfId="401"/>
    <cellStyle name="Normal 7 5" xfId="402"/>
    <cellStyle name="Normal 7 6" xfId="403"/>
    <cellStyle name="Normal 7 7" xfId="404"/>
    <cellStyle name="Normal 7 8" xfId="405"/>
    <cellStyle name="Normal 7 9" xfId="406"/>
    <cellStyle name="Normal 8" xfId="5"/>
    <cellStyle name="Normal 8 2" xfId="407"/>
    <cellStyle name="Normal 9" xfId="408"/>
    <cellStyle name="Normal 9 2" xfId="409"/>
    <cellStyle name="Normal 9 3" xfId="410"/>
    <cellStyle name="Normal 9 4" xfId="411"/>
    <cellStyle name="Notas 2" xfId="412"/>
    <cellStyle name="Notas 2 2" xfId="413"/>
    <cellStyle name="Notas 9" xfId="414"/>
    <cellStyle name="Porcentaje" xfId="1" builtinId="5"/>
    <cellStyle name="Porcentaje 2" xfId="415"/>
    <cellStyle name="Porcentaje 2 2" xfId="7"/>
    <cellStyle name="Porcentaje 3" xfId="416"/>
    <cellStyle name="Porcentual 2" xfId="417"/>
    <cellStyle name="Porcentual 2 2" xfId="418"/>
    <cellStyle name="Porcentual 2 3" xfId="419"/>
    <cellStyle name="Porcentual 3" xfId="420"/>
    <cellStyle name="SAPBEXstdItem" xfId="421"/>
    <cellStyle name="Total 10" xfId="422"/>
    <cellStyle name="Total 11" xfId="423"/>
    <cellStyle name="Total 12" xfId="424"/>
    <cellStyle name="Total 13" xfId="425"/>
    <cellStyle name="Total 14" xfId="426"/>
    <cellStyle name="Total 2" xfId="427"/>
    <cellStyle name="Total 3" xfId="428"/>
    <cellStyle name="Total 4" xfId="429"/>
    <cellStyle name="Total 5" xfId="430"/>
    <cellStyle name="Total 6" xfId="431"/>
    <cellStyle name="Total 7" xfId="432"/>
    <cellStyle name="Total 8" xfId="433"/>
    <cellStyle name="Total 9" xfId="4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financieros%20marzo%2020182/financieros%20marzo%202018/financieros%20marzo%202018/financieros%20marzo%202018/FORMATOS%201trim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cha"/>
      <sheetName val="BASE ESF"/>
      <sheetName val="EA"/>
      <sheetName val="BASE EA"/>
      <sheetName val="EVHP"/>
      <sheetName val="BASE EVHP"/>
      <sheetName val="ECSF"/>
      <sheetName val="BASE ECSF"/>
      <sheetName val="EFE"/>
      <sheetName val="base efe"/>
      <sheetName val="EAA"/>
      <sheetName val="base EAA"/>
      <sheetName val="EADOP"/>
      <sheetName val="base eadp"/>
      <sheetName val="ESF"/>
      <sheetName val="NOTAS"/>
      <sheetName val="NDM 1"/>
      <sheetName val="DEP EN GARANTIA"/>
      <sheetName val="COG"/>
      <sheetName val="base cog"/>
      <sheetName val="CTG"/>
      <sheetName val="BASE CTG"/>
      <sheetName val="CFG"/>
      <sheetName val="base cfg"/>
      <sheetName val="CAdmon"/>
      <sheetName val="EGRESOS"/>
      <sheetName val="base cadmon"/>
      <sheetName val="EAIF"/>
      <sheetName val="BASE EAIF"/>
      <sheetName val="EAIC"/>
      <sheetName val="BASE EAIC"/>
      <sheetName val="EAIE"/>
      <sheetName val="base eaie"/>
      <sheetName val="IPF"/>
      <sheetName val="FF"/>
      <sheetName val="gcp2"/>
      <sheetName val="id"/>
      <sheetName val="GTO"/>
      <sheetName val="PyPI"/>
      <sheetName val="IR"/>
      <sheetName val="BIM"/>
      <sheetName val="Hoja4"/>
      <sheetName val="Hoja8"/>
      <sheetName val="ingresos"/>
    </sheetNames>
    <sheetDataSet>
      <sheetData sheetId="0">
        <row r="4">
          <cell r="B4" t="str">
            <v>AL 31 de Marzo de 2018</v>
          </cell>
        </row>
        <row r="8">
          <cell r="B8" t="str">
            <v>-</v>
          </cell>
        </row>
        <row r="10">
          <cell r="B10" t="str">
            <v>-</v>
          </cell>
        </row>
      </sheetData>
      <sheetData sheetId="1"/>
      <sheetData sheetId="2">
        <row r="52">
          <cell r="J52">
            <v>183818.31999999844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ESF-01 FONDOS C/INVERSIONES FINANCIERAS</v>
          </cell>
          <cell r="B1" t="str">
            <v>MONTO</v>
          </cell>
          <cell r="C1" t="str">
            <v>TIPO</v>
          </cell>
          <cell r="D1" t="str">
            <v>MONTO PARCIAL</v>
          </cell>
        </row>
        <row r="2">
          <cell r="A2" t="str">
            <v>1121103001  BANORTE 0501344663</v>
          </cell>
          <cell r="B2">
            <v>1832034.51</v>
          </cell>
          <cell r="C2">
            <v>0</v>
          </cell>
          <cell r="D2">
            <v>0</v>
          </cell>
        </row>
        <row r="3">
          <cell r="A3" t="str">
            <v>1121107001  SANTANDER BME65500685828</v>
          </cell>
          <cell r="B3">
            <v>266562.48</v>
          </cell>
          <cell r="C3">
            <v>0</v>
          </cell>
          <cell r="D3">
            <v>0</v>
          </cell>
        </row>
        <row r="4">
          <cell r="A4" t="str">
            <v>1121   INVERSIONES FINANCIERAS DE C.P.</v>
          </cell>
          <cell r="B4">
            <v>2098596.9900000002</v>
          </cell>
          <cell r="C4">
            <v>0</v>
          </cell>
          <cell r="D4">
            <v>0</v>
          </cell>
        </row>
        <row r="5">
          <cell r="A5" t="str">
            <v>TOTAL INVERSIONES FINANCIERAS</v>
          </cell>
          <cell r="B5">
            <v>2098596.9900000002</v>
          </cell>
          <cell r="C5">
            <v>0</v>
          </cell>
          <cell r="D5">
            <v>0</v>
          </cell>
        </row>
        <row r="6">
          <cell r="A6" t="str">
            <v>ESF-01   TOTAL</v>
          </cell>
          <cell r="B6">
            <v>2098596.9900000002</v>
          </cell>
          <cell r="C6">
            <v>0</v>
          </cell>
          <cell r="D6">
            <v>0</v>
          </cell>
        </row>
        <row r="7">
          <cell r="A7" t="str">
            <v>ESF-02 INGRESOS P/RECUPERAR</v>
          </cell>
          <cell r="B7" t="str">
            <v>MONTO</v>
          </cell>
          <cell r="C7">
            <v>2013</v>
          </cell>
          <cell r="D7">
            <v>2012</v>
          </cell>
        </row>
        <row r="8">
          <cell r="A8" t="str">
            <v>1122102001  CUENTAS POR COBRAR POR VENTA DE B. Y P. SER.</v>
          </cell>
          <cell r="B8">
            <v>667103.67000000004</v>
          </cell>
          <cell r="C8">
            <v>1805795.83</v>
          </cell>
          <cell r="D8">
            <v>57840</v>
          </cell>
        </row>
        <row r="9">
          <cell r="A9" t="str">
            <v>1122   CUENTAS POR COBRAR A CP</v>
          </cell>
          <cell r="B9">
            <v>667103.67000000004</v>
          </cell>
          <cell r="C9">
            <v>1805795.83</v>
          </cell>
          <cell r="D9">
            <v>57840</v>
          </cell>
        </row>
        <row r="10">
          <cell r="A10" t="str">
            <v>ESF-02   TOTAL</v>
          </cell>
          <cell r="B10">
            <v>667103.67000000004</v>
          </cell>
          <cell r="C10">
            <v>1805795.83</v>
          </cell>
          <cell r="D10">
            <v>57840</v>
          </cell>
        </row>
        <row r="11">
          <cell r="A11" t="str">
            <v>ESF-08 BIENES MUEBLES E INMUEBLES</v>
          </cell>
          <cell r="B11" t="str">
            <v>SALDO INICIAL</v>
          </cell>
          <cell r="C11" t="str">
            <v>SALDO FINAL</v>
          </cell>
          <cell r="D11" t="str">
            <v>FLUJO</v>
          </cell>
          <cell r="E11" t="str">
            <v>CRITERIO</v>
          </cell>
        </row>
        <row r="12">
          <cell r="A12" t="str">
            <v>1231581001  TERRENOS A VALOR HISTORICO</v>
          </cell>
          <cell r="B12">
            <v>1485312</v>
          </cell>
          <cell r="C12">
            <v>1485312</v>
          </cell>
          <cell r="D12">
            <v>0</v>
          </cell>
          <cell r="E12">
            <v>0</v>
          </cell>
        </row>
        <row r="13">
          <cell r="A13" t="str">
            <v>1233583001  EDIFICIOS A VALOR HISTORICO</v>
          </cell>
          <cell r="B13">
            <v>35957025.859999999</v>
          </cell>
          <cell r="C13">
            <v>35957025.859999999</v>
          </cell>
          <cell r="D13">
            <v>0</v>
          </cell>
          <cell r="E13">
            <v>0</v>
          </cell>
        </row>
        <row r="14">
          <cell r="A14" t="str">
            <v>1230   BIENES INMUEBLES, INFRAESTRUCTURA</v>
          </cell>
          <cell r="B14">
            <v>37442337.859999999</v>
          </cell>
          <cell r="C14">
            <v>37442337.859999999</v>
          </cell>
          <cell r="D14">
            <v>0</v>
          </cell>
          <cell r="E14">
            <v>0</v>
          </cell>
        </row>
        <row r="15">
          <cell r="A15" t="str">
            <v>1241151100  MUEBLES DE OFICINA Y ESTANTERÍA 2011</v>
          </cell>
          <cell r="B15">
            <v>260913.64</v>
          </cell>
          <cell r="C15">
            <v>266913.64</v>
          </cell>
          <cell r="D15">
            <v>6000</v>
          </cell>
          <cell r="E15">
            <v>0</v>
          </cell>
        </row>
        <row r="16">
          <cell r="A16" t="str">
            <v>1241151101  MUEBLES DE OFICINA Y ESTANTERÍA 2010</v>
          </cell>
          <cell r="B16">
            <v>1241435.93</v>
          </cell>
          <cell r="C16">
            <v>1241435.93</v>
          </cell>
          <cell r="D16">
            <v>0</v>
          </cell>
          <cell r="E16">
            <v>0</v>
          </cell>
        </row>
        <row r="17">
          <cell r="A17" t="str">
            <v>1241251200  MUEBLES, EXCEPTO DE OFICINA Y ESTANTERÍA 2011</v>
          </cell>
          <cell r="B17">
            <v>4267.24</v>
          </cell>
          <cell r="C17">
            <v>4267.24</v>
          </cell>
          <cell r="D17">
            <v>0</v>
          </cell>
          <cell r="E17">
            <v>0</v>
          </cell>
        </row>
        <row r="18">
          <cell r="A18" t="str">
            <v>1241351500  EQ. DE CÓMP. Y DE TECNOLOGÍAS DE LA INFORMACI 2011</v>
          </cell>
          <cell r="B18">
            <v>10427661.26</v>
          </cell>
          <cell r="C18">
            <v>10427661.26</v>
          </cell>
          <cell r="D18">
            <v>0</v>
          </cell>
          <cell r="E18">
            <v>0</v>
          </cell>
        </row>
        <row r="19">
          <cell r="A19" t="str">
            <v>1241351501  EQ. DE CÓMP. Y DE TECNOLOGÍAS DE LA INFORMACI 2010</v>
          </cell>
          <cell r="B19">
            <v>6195931.1100000003</v>
          </cell>
          <cell r="C19">
            <v>6195931.1100000003</v>
          </cell>
          <cell r="D19">
            <v>0</v>
          </cell>
          <cell r="E19">
            <v>0</v>
          </cell>
        </row>
        <row r="20">
          <cell r="A20" t="str">
            <v>1241951900  OTROS MOBILIARIOS Y EQUIPOS DE ADMINISTRACIÓN 2011</v>
          </cell>
          <cell r="B20">
            <v>489761.47</v>
          </cell>
          <cell r="C20">
            <v>489761.47</v>
          </cell>
          <cell r="D20">
            <v>0</v>
          </cell>
          <cell r="E20">
            <v>0</v>
          </cell>
        </row>
        <row r="21">
          <cell r="A21" t="str">
            <v>1241951901  OTROS MOBILIARIOS Y EQUIPOS DE ADMINISTRACIÓN 2010</v>
          </cell>
          <cell r="B21">
            <v>2180330.66</v>
          </cell>
          <cell r="C21">
            <v>2180330.66</v>
          </cell>
          <cell r="D21">
            <v>0</v>
          </cell>
          <cell r="E21">
            <v>0</v>
          </cell>
        </row>
        <row r="22">
          <cell r="A22" t="str">
            <v>1242152100  EQUIPO Y APARATOS AUDIOVISUALES 2011</v>
          </cell>
          <cell r="B22">
            <v>830932.61</v>
          </cell>
          <cell r="C22">
            <v>830932.61</v>
          </cell>
          <cell r="D22">
            <v>0</v>
          </cell>
          <cell r="E22">
            <v>0</v>
          </cell>
        </row>
        <row r="23">
          <cell r="A23" t="str">
            <v>1242352300  CÁMARAS FOTOGRÁFICAS Y DE VIDEO 2011</v>
          </cell>
          <cell r="B23">
            <v>2690862.59</v>
          </cell>
          <cell r="C23">
            <v>2690862.59</v>
          </cell>
          <cell r="D23">
            <v>0</v>
          </cell>
          <cell r="E23">
            <v>0</v>
          </cell>
        </row>
        <row r="24">
          <cell r="A24" t="str">
            <v>1242952901  OTRO MOB. Y EQUIPO EDUCACIONAL Y RECREATIVO 2010</v>
          </cell>
          <cell r="B24">
            <v>57875</v>
          </cell>
          <cell r="C24">
            <v>57875</v>
          </cell>
          <cell r="D24">
            <v>0</v>
          </cell>
          <cell r="E24">
            <v>0</v>
          </cell>
        </row>
        <row r="25">
          <cell r="A25" t="str">
            <v>1244154100  AUTOMÓVILES Y CAMIONES 2011</v>
          </cell>
          <cell r="B25">
            <v>1642775</v>
          </cell>
          <cell r="C25">
            <v>1642775</v>
          </cell>
          <cell r="D25">
            <v>0</v>
          </cell>
          <cell r="E25">
            <v>0</v>
          </cell>
        </row>
        <row r="26">
          <cell r="A26" t="str">
            <v>1244154101  AUTOMÓVILES Y CAMIONES 2010</v>
          </cell>
          <cell r="B26">
            <v>3546284.88</v>
          </cell>
          <cell r="C26">
            <v>3546284.88</v>
          </cell>
          <cell r="D26">
            <v>0</v>
          </cell>
          <cell r="E26">
            <v>0</v>
          </cell>
        </row>
        <row r="27">
          <cell r="A27" t="str">
            <v>1244954900  OTROS EQUIPOS DE TRANSPORTES 2011</v>
          </cell>
          <cell r="B27">
            <v>156178.97</v>
          </cell>
          <cell r="C27">
            <v>156178.97</v>
          </cell>
          <cell r="D27">
            <v>0</v>
          </cell>
          <cell r="E27">
            <v>0</v>
          </cell>
        </row>
        <row r="28">
          <cell r="A28" t="str">
            <v>1244954901  OTROS EQUIPOS DE TRANSPORTES 2010</v>
          </cell>
          <cell r="B28">
            <v>367000</v>
          </cell>
          <cell r="C28">
            <v>367000</v>
          </cell>
          <cell r="D28">
            <v>0</v>
          </cell>
          <cell r="E28">
            <v>0</v>
          </cell>
        </row>
        <row r="29">
          <cell r="A29" t="str">
            <v>1245055101  EQUIPO DE DEFENSA Y SEGURIDAD 2010</v>
          </cell>
          <cell r="B29">
            <v>45418</v>
          </cell>
          <cell r="C29">
            <v>45418</v>
          </cell>
          <cell r="D29">
            <v>0</v>
          </cell>
          <cell r="E29">
            <v>0</v>
          </cell>
        </row>
        <row r="30">
          <cell r="A30" t="str">
            <v>1246456400  SISTEMAS DE AIRE ACONDICIONADO, CALEFACC</v>
          </cell>
          <cell r="B30">
            <v>134392.29999999999</v>
          </cell>
          <cell r="C30">
            <v>134392.29999999999</v>
          </cell>
          <cell r="D30">
            <v>0</v>
          </cell>
          <cell r="E30">
            <v>0</v>
          </cell>
        </row>
        <row r="31">
          <cell r="A31" t="str">
            <v>1246556500  EQUIPO DE COMUNICACIÓN Y TELECOMUNICACIÓN 2011</v>
          </cell>
          <cell r="B31">
            <v>57816000.82</v>
          </cell>
          <cell r="C31">
            <v>57816000.82</v>
          </cell>
          <cell r="D31">
            <v>0</v>
          </cell>
          <cell r="E31">
            <v>0</v>
          </cell>
        </row>
        <row r="32">
          <cell r="A32" t="str">
            <v>1246556501  EQUIPO DE COMUNICACIÓN Y TELECOMUNICACIÓN 2010</v>
          </cell>
          <cell r="B32">
            <v>66880551.420000002</v>
          </cell>
          <cell r="C32">
            <v>66880551.420000002</v>
          </cell>
          <cell r="D32">
            <v>0</v>
          </cell>
          <cell r="E32">
            <v>0</v>
          </cell>
        </row>
        <row r="33">
          <cell r="A33" t="str">
            <v>1246656600  EQ. DE GENER. ELÉCTRICA, APARATOS Y ACCES 2011</v>
          </cell>
          <cell r="B33">
            <v>4332162</v>
          </cell>
          <cell r="C33">
            <v>4332162</v>
          </cell>
          <cell r="D33">
            <v>0</v>
          </cell>
          <cell r="E33">
            <v>0</v>
          </cell>
        </row>
        <row r="34">
          <cell r="A34" t="str">
            <v>1246656601  EQ. DE GENER. ELÉCTRICA, APARATOS Y ACCES 2010</v>
          </cell>
          <cell r="B34">
            <v>919561.5</v>
          </cell>
          <cell r="C34">
            <v>919561.5</v>
          </cell>
          <cell r="D34">
            <v>0</v>
          </cell>
          <cell r="E34">
            <v>0</v>
          </cell>
        </row>
        <row r="35">
          <cell r="A35" t="str">
            <v>1246756700  HERRAMIENTAS Y MÁQUINAS-HERRAMIENTA 2011</v>
          </cell>
          <cell r="B35">
            <v>25411.63</v>
          </cell>
          <cell r="C35">
            <v>25411.63</v>
          </cell>
          <cell r="D35">
            <v>0</v>
          </cell>
          <cell r="E35">
            <v>0</v>
          </cell>
        </row>
        <row r="36">
          <cell r="A36" t="str">
            <v>1246756701  HERRAMIENTAS Y MÁQUINAS-HERRAMIENTA 2010</v>
          </cell>
          <cell r="B36">
            <v>37206.26</v>
          </cell>
          <cell r="C36">
            <v>37206.26</v>
          </cell>
          <cell r="D36">
            <v>0</v>
          </cell>
          <cell r="E36">
            <v>0</v>
          </cell>
        </row>
        <row r="37">
          <cell r="A37" t="str">
            <v>1246956900  OTROS EQUIPOS 2011</v>
          </cell>
          <cell r="B37">
            <v>379254.83</v>
          </cell>
          <cell r="C37">
            <v>379254.83</v>
          </cell>
          <cell r="D37">
            <v>0</v>
          </cell>
          <cell r="E37">
            <v>0</v>
          </cell>
        </row>
        <row r="38">
          <cell r="A38" t="str">
            <v>1246956901  OTROS EQUIPOS 2010</v>
          </cell>
          <cell r="B38">
            <v>7170</v>
          </cell>
          <cell r="C38">
            <v>7170</v>
          </cell>
          <cell r="D38">
            <v>0</v>
          </cell>
          <cell r="E38">
            <v>0</v>
          </cell>
        </row>
        <row r="39">
          <cell r="A39" t="str">
            <v>1247151301  BIENES ARTÍSTICOS, CULTURALES Y CIENTÍFICOS 2010</v>
          </cell>
          <cell r="B39">
            <v>7672.41</v>
          </cell>
          <cell r="C39">
            <v>7672.41</v>
          </cell>
          <cell r="D39">
            <v>0</v>
          </cell>
          <cell r="E39">
            <v>0</v>
          </cell>
        </row>
        <row r="40">
          <cell r="A40" t="str">
            <v>1240   BIENES MUEBLES</v>
          </cell>
          <cell r="B40">
            <v>160677011.53</v>
          </cell>
          <cell r="C40">
            <v>160683011.53</v>
          </cell>
          <cell r="D40">
            <v>6000</v>
          </cell>
          <cell r="E40">
            <v>0</v>
          </cell>
        </row>
        <row r="41">
          <cell r="A41" t="str">
            <v>1263000001  DEPRECIACIÓN DE BIENES MUEBLES HISTÓRICO</v>
          </cell>
          <cell r="B41">
            <v>-18806650.260000002</v>
          </cell>
          <cell r="C41">
            <v>-18806650.260000002</v>
          </cell>
          <cell r="D41">
            <v>0</v>
          </cell>
          <cell r="E41">
            <v>0</v>
          </cell>
        </row>
        <row r="42">
          <cell r="A42" t="str">
            <v>1263151101  MUEBLES DE OFICINA Y ESTANTERÍA 2010</v>
          </cell>
          <cell r="B42">
            <v>-511836.99</v>
          </cell>
          <cell r="C42">
            <v>-511836.99</v>
          </cell>
          <cell r="D42">
            <v>0</v>
          </cell>
          <cell r="E42">
            <v>0</v>
          </cell>
        </row>
        <row r="43">
          <cell r="A43" t="str">
            <v>1263151201  "MUEBLES, EXCEPTO DE OFICINA Y ESTANTERÍA 2010"</v>
          </cell>
          <cell r="B43">
            <v>-2880.39</v>
          </cell>
          <cell r="C43">
            <v>-2880.39</v>
          </cell>
          <cell r="D43">
            <v>0</v>
          </cell>
          <cell r="E43">
            <v>0</v>
          </cell>
        </row>
        <row r="44">
          <cell r="A44" t="str">
            <v>1263151301  "BIENES ARTÍSTICOS, CULTURALES Y CIENTÍFICOS 2010"</v>
          </cell>
          <cell r="B44">
            <v>-5370.68</v>
          </cell>
          <cell r="C44">
            <v>-5370.68</v>
          </cell>
          <cell r="D44">
            <v>0</v>
          </cell>
          <cell r="E44">
            <v>0</v>
          </cell>
        </row>
        <row r="45">
          <cell r="A45" t="str">
            <v>1263151501  EPO. DE COMPUTO Y DE TECNOLOGIAS DE LA INFORMACION</v>
          </cell>
          <cell r="B45">
            <v>-10904827.41</v>
          </cell>
          <cell r="C45">
            <v>-10904827.41</v>
          </cell>
          <cell r="D45">
            <v>0</v>
          </cell>
          <cell r="E45">
            <v>0</v>
          </cell>
        </row>
        <row r="46">
          <cell r="A46" t="str">
            <v>1263151901  OTROS MOBILIARIOS Y EQUIPOS DE ADMINISTRACIÓN 2010</v>
          </cell>
          <cell r="B46">
            <v>-1800552.3</v>
          </cell>
          <cell r="C46">
            <v>-1800552.3</v>
          </cell>
          <cell r="D46">
            <v>0</v>
          </cell>
          <cell r="E46">
            <v>0</v>
          </cell>
        </row>
        <row r="47">
          <cell r="A47" t="str">
            <v>1263252101  EQUIPOS Y APARATOS AUDIOVISUALES 2010</v>
          </cell>
          <cell r="B47">
            <v>-436704.78</v>
          </cell>
          <cell r="C47">
            <v>-436704.78</v>
          </cell>
          <cell r="D47">
            <v>0</v>
          </cell>
          <cell r="E47">
            <v>0</v>
          </cell>
        </row>
        <row r="48">
          <cell r="A48" t="str">
            <v>1263252301  CAMARAS FOTOGRAFICAS Y DE VIDEO 2010</v>
          </cell>
          <cell r="B48">
            <v>-488263.54</v>
          </cell>
          <cell r="C48">
            <v>-488263.54</v>
          </cell>
          <cell r="D48">
            <v>0</v>
          </cell>
          <cell r="E48">
            <v>0</v>
          </cell>
        </row>
        <row r="49">
          <cell r="A49" t="str">
            <v>1263252901  OTRO MOBILIARIO Y EPO. EDUCACIONAL Y RECREATIVO 20</v>
          </cell>
          <cell r="B49">
            <v>-42441.67</v>
          </cell>
          <cell r="C49">
            <v>-42441.67</v>
          </cell>
          <cell r="D49">
            <v>0</v>
          </cell>
          <cell r="E49">
            <v>0</v>
          </cell>
        </row>
        <row r="50">
          <cell r="A50" t="str">
            <v>1263454101  AUTOMÓVILES Y CAMIONES 2010</v>
          </cell>
          <cell r="B50">
            <v>-4441678.63</v>
          </cell>
          <cell r="C50">
            <v>-4441678.63</v>
          </cell>
          <cell r="D50">
            <v>0</v>
          </cell>
          <cell r="E50">
            <v>0</v>
          </cell>
        </row>
        <row r="51">
          <cell r="A51" t="str">
            <v>1263454901  OTROS EQUIPOS DE TRANSPORTE 2010</v>
          </cell>
          <cell r="B51">
            <v>-377411.93</v>
          </cell>
          <cell r="C51">
            <v>-377411.93</v>
          </cell>
          <cell r="D51">
            <v>0</v>
          </cell>
          <cell r="E51">
            <v>0</v>
          </cell>
        </row>
        <row r="52">
          <cell r="A52" t="str">
            <v>1263555101  EQUIPO DE DEFENSA Y SEGURIDAD 2010</v>
          </cell>
          <cell r="B52">
            <v>-31035.599999999999</v>
          </cell>
          <cell r="C52">
            <v>-31035.599999999999</v>
          </cell>
          <cell r="D52">
            <v>0</v>
          </cell>
          <cell r="E52">
            <v>0</v>
          </cell>
        </row>
        <row r="53">
          <cell r="A53" t="str">
            <v>1263656401  "SISTEMAS DE AIRE ACONDICIONADO, CALEFACCION Y DE</v>
          </cell>
          <cell r="B53">
            <v>-26680.720000000001</v>
          </cell>
          <cell r="C53">
            <v>-26680.720000000001</v>
          </cell>
          <cell r="D53">
            <v>0</v>
          </cell>
          <cell r="E53">
            <v>0</v>
          </cell>
        </row>
        <row r="54">
          <cell r="A54" t="str">
            <v>1263656501  EQUIPO DE COMUNICACIÓN Y TELECOMUNICACIÓN 2010</v>
          </cell>
          <cell r="B54">
            <v>-68222384.040000007</v>
          </cell>
          <cell r="C54">
            <v>-68222384.040000007</v>
          </cell>
          <cell r="D54">
            <v>0</v>
          </cell>
          <cell r="E54">
            <v>0</v>
          </cell>
        </row>
        <row r="55">
          <cell r="A55" t="str">
            <v>1263656601  "EQUIPOS DE GENERACIÓN ELÉCTRICA, APARATOS Y ACCES</v>
          </cell>
          <cell r="B55">
            <v>-3165516.34</v>
          </cell>
          <cell r="C55">
            <v>-3165516.34</v>
          </cell>
          <cell r="D55">
            <v>0</v>
          </cell>
          <cell r="E55">
            <v>0</v>
          </cell>
        </row>
        <row r="56">
          <cell r="A56" t="str">
            <v>1263656701  HERRAMIENTAS Y MÁQUINAS-HERRAMIENTA 2010</v>
          </cell>
          <cell r="B56">
            <v>-18059.41</v>
          </cell>
          <cell r="C56">
            <v>-18059.41</v>
          </cell>
          <cell r="D56">
            <v>0</v>
          </cell>
          <cell r="E56">
            <v>0</v>
          </cell>
        </row>
        <row r="57">
          <cell r="A57" t="str">
            <v>1263656901  OTROS EQUIPOS 2010</v>
          </cell>
          <cell r="B57">
            <v>-73431.86</v>
          </cell>
          <cell r="C57">
            <v>-73431.86</v>
          </cell>
          <cell r="D57">
            <v>0</v>
          </cell>
          <cell r="E57">
            <v>0</v>
          </cell>
        </row>
        <row r="58">
          <cell r="A58" t="str">
            <v>1260   DEPRECIACIÓN y DETERIORO ACUM.</v>
          </cell>
          <cell r="B58">
            <v>-109355726.55</v>
          </cell>
          <cell r="C58">
            <v>-109355726.55</v>
          </cell>
          <cell r="D58">
            <v>0</v>
          </cell>
          <cell r="E58">
            <v>0</v>
          </cell>
        </row>
        <row r="59">
          <cell r="A59" t="str">
            <v>ESF-08   TOTAL</v>
          </cell>
          <cell r="B59">
            <v>88763622.840000004</v>
          </cell>
          <cell r="C59">
            <v>88769622.840000004</v>
          </cell>
          <cell r="D59">
            <v>6000</v>
          </cell>
          <cell r="E59">
            <v>0</v>
          </cell>
        </row>
        <row r="60">
          <cell r="A60" t="str">
            <v>ESF-12 CUENTAS Y DOC. POR PAGAR</v>
          </cell>
          <cell r="B60" t="str">
            <v>MONTO</v>
          </cell>
        </row>
        <row r="61">
          <cell r="A61" t="str">
            <v>2111401002  APORTACION PATRONAL ISSSTE</v>
          </cell>
          <cell r="B61">
            <v>-88.75</v>
          </cell>
        </row>
        <row r="62">
          <cell r="A62" t="str">
            <v>2117101001  ISR NOMINA</v>
          </cell>
          <cell r="B62">
            <v>-345811.99</v>
          </cell>
        </row>
        <row r="63">
          <cell r="A63" t="str">
            <v>2117101002  ISR ASIMILADOS A SALARIOS</v>
          </cell>
          <cell r="B63">
            <v>-26924.44</v>
          </cell>
        </row>
        <row r="64">
          <cell r="A64" t="str">
            <v>2117101010  ISR RETENCION POR HONORARIOS</v>
          </cell>
          <cell r="B64">
            <v>-952.38</v>
          </cell>
        </row>
        <row r="65">
          <cell r="A65" t="str">
            <v>2117102001  CEDULAR  HONORARIOS 1%</v>
          </cell>
          <cell r="B65">
            <v>-16.11</v>
          </cell>
        </row>
        <row r="66">
          <cell r="A66" t="str">
            <v>2117102002  CEDULAR  ARRENDAMIENTO 1%</v>
          </cell>
          <cell r="B66">
            <v>-0.25</v>
          </cell>
        </row>
        <row r="67">
          <cell r="A67" t="str">
            <v>2117301001  IVA POR ACTIVIDADES GRAV.AL 16%</v>
          </cell>
          <cell r="B67">
            <v>-92014.23</v>
          </cell>
        </row>
        <row r="68">
          <cell r="A68" t="str">
            <v>2117301007  IVA POR PAGAR</v>
          </cell>
          <cell r="B68">
            <v>-32768.769999999997</v>
          </cell>
        </row>
        <row r="69">
          <cell r="A69" t="str">
            <v>2117502101  IMPUESTO SOBRE NOMINAS</v>
          </cell>
          <cell r="B69">
            <v>-51755.360000000001</v>
          </cell>
        </row>
        <row r="70">
          <cell r="A70" t="str">
            <v>2119904002  CXP A GEG</v>
          </cell>
          <cell r="B70">
            <v>-1403.27</v>
          </cell>
        </row>
        <row r="71">
          <cell r="A71" t="str">
            <v>2119904003  CXP GEG POR RENDIMIENTOS</v>
          </cell>
          <cell r="B71">
            <v>-34039.51</v>
          </cell>
        </row>
        <row r="72">
          <cell r="A72" t="str">
            <v>2119905003  ANTICIPO A CLIENTES</v>
          </cell>
          <cell r="B72">
            <v>-145554</v>
          </cell>
        </row>
        <row r="73">
          <cell r="A73" t="str">
            <v>ESF-12   TOTAL</v>
          </cell>
          <cell r="B73">
            <v>-731329.06</v>
          </cell>
        </row>
        <row r="74">
          <cell r="A74" t="str">
            <v>ERA-01 INGRESOS</v>
          </cell>
          <cell r="B74" t="str">
            <v>MONTO</v>
          </cell>
          <cell r="C74" t="str">
            <v>NOTA</v>
          </cell>
          <cell r="D74" t="str">
            <v>CARACTERISTICAS</v>
          </cell>
        </row>
        <row r="75">
          <cell r="A75" t="str">
            <v>4173711005  INGRESOS POR LA VENTA DE BIENES Y SERVICIOS ODES</v>
          </cell>
          <cell r="B75">
            <v>-896457.68</v>
          </cell>
          <cell r="C75">
            <v>0</v>
          </cell>
          <cell r="D75">
            <v>0</v>
          </cell>
        </row>
        <row r="76">
          <cell r="A76" t="str">
            <v>4173 Ingr.Vta de Bienes/Servicios Org.</v>
          </cell>
          <cell r="B76">
            <v>-896457.68</v>
          </cell>
          <cell r="C76">
            <v>0</v>
          </cell>
          <cell r="D76">
            <v>0</v>
          </cell>
        </row>
        <row r="77">
          <cell r="A77" t="str">
            <v>4170 Ingresos por Venta de Bienes y Serv</v>
          </cell>
          <cell r="B77">
            <v>-896457.68</v>
          </cell>
          <cell r="C77">
            <v>0</v>
          </cell>
          <cell r="D77">
            <v>0</v>
          </cell>
        </row>
        <row r="78">
          <cell r="A78" t="str">
            <v>INGRESOS DE GESTION</v>
          </cell>
          <cell r="B78">
            <v>-896457.68</v>
          </cell>
          <cell r="C78">
            <v>0</v>
          </cell>
          <cell r="D78">
            <v>0</v>
          </cell>
        </row>
        <row r="79">
          <cell r="A79" t="str">
            <v>4221911000  SERVICIOS PERSONALES</v>
          </cell>
          <cell r="B79">
            <v>-8722224.3499999996</v>
          </cell>
          <cell r="C79">
            <v>0</v>
          </cell>
          <cell r="D79">
            <v>0</v>
          </cell>
        </row>
        <row r="80">
          <cell r="A80" t="str">
            <v>4221912000  MATERIALES Y SUMINISTROS</v>
          </cell>
          <cell r="B80">
            <v>-489264</v>
          </cell>
          <cell r="C80">
            <v>0</v>
          </cell>
          <cell r="D80">
            <v>0</v>
          </cell>
        </row>
        <row r="81">
          <cell r="A81" t="str">
            <v>4221913000  SERVICIOS GENERALES</v>
          </cell>
          <cell r="B81">
            <v>-3276991.21</v>
          </cell>
          <cell r="C81">
            <v>0</v>
          </cell>
          <cell r="D81">
            <v>0</v>
          </cell>
        </row>
        <row r="82">
          <cell r="A82" t="str">
            <v>4221914000  AYUDAS Y SUBSIDIOS</v>
          </cell>
          <cell r="B82">
            <v>-30000</v>
          </cell>
          <cell r="C82">
            <v>0</v>
          </cell>
          <cell r="D82">
            <v>0</v>
          </cell>
        </row>
        <row r="83">
          <cell r="A83" t="str">
            <v>4221 Trans. Internas y Asig. al Secto</v>
          </cell>
          <cell r="B83">
            <v>-12518479.560000001</v>
          </cell>
          <cell r="C83">
            <v>0</v>
          </cell>
          <cell r="D83">
            <v>0</v>
          </cell>
        </row>
        <row r="84">
          <cell r="A84" t="str">
            <v>4220 Transferencias, Asignaciones, Subs.</v>
          </cell>
          <cell r="B84">
            <v>-12518479.560000001</v>
          </cell>
          <cell r="C84">
            <v>0</v>
          </cell>
          <cell r="D84">
            <v>0</v>
          </cell>
        </row>
        <row r="85">
          <cell r="A85" t="str">
            <v>PARTICIPACIONES, APORTACIONES</v>
          </cell>
          <cell r="B85">
            <v>-12518479.560000001</v>
          </cell>
          <cell r="C85">
            <v>0</v>
          </cell>
          <cell r="D85">
            <v>0</v>
          </cell>
        </row>
        <row r="86">
          <cell r="A86" t="str">
            <v>ERA-01 TOTAL</v>
          </cell>
          <cell r="B86">
            <v>-13414937.24</v>
          </cell>
          <cell r="C86">
            <v>0</v>
          </cell>
          <cell r="D86">
            <v>0</v>
          </cell>
        </row>
        <row r="87">
          <cell r="A87" t="str">
            <v>ERA-02 OTROS INGRESOS</v>
          </cell>
          <cell r="B87" t="str">
            <v>MONTO</v>
          </cell>
          <cell r="C87" t="str">
            <v>NATURALEZA</v>
          </cell>
          <cell r="D87" t="str">
            <v>CARACTERISTICAS</v>
          </cell>
        </row>
        <row r="88">
          <cell r="A88" t="str">
            <v>4311 Int.Ganados de Val.,Créditos, Bonos</v>
          </cell>
          <cell r="B88">
            <v>-31680.39</v>
          </cell>
          <cell r="C88">
            <v>0</v>
          </cell>
          <cell r="D88">
            <v>0</v>
          </cell>
        </row>
        <row r="89">
          <cell r="A89" t="str">
            <v>4310 Ingresos Financieros</v>
          </cell>
          <cell r="B89">
            <v>-31680.39</v>
          </cell>
          <cell r="C89">
            <v>0</v>
          </cell>
          <cell r="D89">
            <v>0</v>
          </cell>
        </row>
        <row r="90">
          <cell r="A90" t="str">
            <v>ERA-02 TOTAL</v>
          </cell>
          <cell r="B90">
            <v>-31680.39</v>
          </cell>
          <cell r="C90">
            <v>0</v>
          </cell>
          <cell r="D90">
            <v>0</v>
          </cell>
        </row>
        <row r="91">
          <cell r="A91" t="str">
            <v>ERA-03 GASTOS</v>
          </cell>
          <cell r="B91" t="str">
            <v>MONTO</v>
          </cell>
          <cell r="C91" t="str">
            <v>%GASTO</v>
          </cell>
          <cell r="D91" t="str">
            <v>EXPLICACION</v>
          </cell>
        </row>
        <row r="92">
          <cell r="A92" t="str">
            <v>5111113000  SUELDOS BASE AL PERSONAL PERMANENTE</v>
          </cell>
          <cell r="B92">
            <v>2503321.23</v>
          </cell>
          <cell r="C92">
            <v>18.3657</v>
          </cell>
          <cell r="D92">
            <v>0</v>
          </cell>
        </row>
        <row r="93">
          <cell r="A93" t="str">
            <v>5112121000  HONORARIOS ASIMILABLES A SALARIOS</v>
          </cell>
          <cell r="B93">
            <v>1011233.82</v>
          </cell>
          <cell r="C93">
            <v>7.4188999999999998</v>
          </cell>
          <cell r="D93">
            <v>0</v>
          </cell>
        </row>
        <row r="94">
          <cell r="A94" t="str">
            <v>5113131000  PRIMAS POR AÑOS DE SERVS. EFECTIV. PRESTADOS</v>
          </cell>
          <cell r="B94">
            <v>7475.03</v>
          </cell>
          <cell r="C94">
            <v>5.4800000000000001E-2</v>
          </cell>
          <cell r="D94">
            <v>0</v>
          </cell>
        </row>
        <row r="95">
          <cell r="A95" t="str">
            <v>5113132000  PRIMAS DE VACAS., DOMINICAL Y GRATIF. FIN DE AÑO</v>
          </cell>
          <cell r="B95">
            <v>3148.1</v>
          </cell>
          <cell r="C95">
            <v>2.3099999999999999E-2</v>
          </cell>
          <cell r="D95">
            <v>0</v>
          </cell>
        </row>
        <row r="96">
          <cell r="A96" t="str">
            <v>5113133000  HORAS EXTRAORDINARIAS</v>
          </cell>
          <cell r="B96">
            <v>195948.79</v>
          </cell>
          <cell r="C96">
            <v>1.4376</v>
          </cell>
          <cell r="D96">
            <v>0</v>
          </cell>
        </row>
        <row r="97">
          <cell r="A97" t="str">
            <v>5113134000  COMPENSACIONES</v>
          </cell>
          <cell r="B97">
            <v>1850984.14</v>
          </cell>
          <cell r="C97">
            <v>13.579800000000001</v>
          </cell>
          <cell r="D97">
            <v>0</v>
          </cell>
        </row>
        <row r="98">
          <cell r="A98" t="str">
            <v>5114141000  APORTACIONES DE SEGURIDAD SOCIAL</v>
          </cell>
          <cell r="B98">
            <v>773279.28</v>
          </cell>
          <cell r="C98">
            <v>5.6731999999999996</v>
          </cell>
          <cell r="D98">
            <v>0</v>
          </cell>
        </row>
        <row r="99">
          <cell r="A99" t="str">
            <v>5115153000  SEGURO DE RETIRO (APLIC. EXCLUSIVA ISSEG)</v>
          </cell>
          <cell r="B99">
            <v>49911.82</v>
          </cell>
          <cell r="C99">
            <v>0.36620000000000003</v>
          </cell>
          <cell r="D99">
            <v>0</v>
          </cell>
        </row>
        <row r="100">
          <cell r="A100" t="str">
            <v>5115154000  PRESTACIONES CONTRACTUALES</v>
          </cell>
          <cell r="B100">
            <v>1780523.07</v>
          </cell>
          <cell r="C100">
            <v>13.062799999999999</v>
          </cell>
          <cell r="D100">
            <v>0</v>
          </cell>
        </row>
        <row r="101">
          <cell r="A101" t="str">
            <v>5115155000  APOYOS A LA CAPACITACION DE LOS SERV. PUBLICOS</v>
          </cell>
          <cell r="B101">
            <v>3377</v>
          </cell>
          <cell r="C101">
            <v>2.4799999999999999E-2</v>
          </cell>
          <cell r="D101">
            <v>0</v>
          </cell>
        </row>
        <row r="102">
          <cell r="A102" t="str">
            <v>5115159000  OTRAS PRESTACIONES SOCIALES Y ECONOMICAS</v>
          </cell>
          <cell r="B102">
            <v>1312257.43</v>
          </cell>
          <cell r="C102">
            <v>9.6273999999999997</v>
          </cell>
          <cell r="D102">
            <v>0</v>
          </cell>
        </row>
        <row r="103">
          <cell r="A103" t="str">
            <v>5121211000  MATERIALES Y ÚTILES DE OFICINA</v>
          </cell>
          <cell r="B103">
            <v>43050.98</v>
          </cell>
          <cell r="C103">
            <v>0.31580000000000003</v>
          </cell>
          <cell r="D103">
            <v>0</v>
          </cell>
        </row>
        <row r="104">
          <cell r="A104" t="str">
            <v>5121215000  MATERIAL IMPRESO E INFORMACION DIGITAL</v>
          </cell>
          <cell r="B104">
            <v>6269</v>
          </cell>
          <cell r="C104">
            <v>4.5999999999999999E-2</v>
          </cell>
          <cell r="D104">
            <v>0</v>
          </cell>
        </row>
        <row r="105">
          <cell r="A105" t="str">
            <v>5121216000  MATERIAL DE LIMPIEZA</v>
          </cell>
          <cell r="B105">
            <v>24032.720000000001</v>
          </cell>
          <cell r="C105">
            <v>0.17630000000000001</v>
          </cell>
          <cell r="D105">
            <v>0</v>
          </cell>
        </row>
        <row r="106">
          <cell r="A106" t="str">
            <v>5122221000  ALIMENTACIÓN DE PERSONAS</v>
          </cell>
          <cell r="B106">
            <v>130275.25</v>
          </cell>
          <cell r="C106">
            <v>0.95579999999999998</v>
          </cell>
          <cell r="D106">
            <v>0</v>
          </cell>
        </row>
        <row r="107">
          <cell r="A107" t="str">
            <v>5122222000  PRODUCTOS ALIMENTICIOS PARA ANIMALES</v>
          </cell>
          <cell r="B107">
            <v>829</v>
          </cell>
          <cell r="C107">
            <v>6.1000000000000004E-3</v>
          </cell>
          <cell r="D107">
            <v>0</v>
          </cell>
        </row>
        <row r="108">
          <cell r="A108" t="str">
            <v>5122223000  UTENSILIOS PARA EL SERVICIO DE ALIMENTACIÓN</v>
          </cell>
          <cell r="B108">
            <v>2132.29</v>
          </cell>
          <cell r="C108">
            <v>1.5599999999999999E-2</v>
          </cell>
          <cell r="D108">
            <v>0</v>
          </cell>
        </row>
        <row r="109">
          <cell r="A109" t="str">
            <v>5124244000  MADERA Y PRODUCTOS DE MADERA</v>
          </cell>
          <cell r="B109">
            <v>6761</v>
          </cell>
          <cell r="C109">
            <v>4.9599999999999998E-2</v>
          </cell>
          <cell r="D109">
            <v>0</v>
          </cell>
        </row>
        <row r="110">
          <cell r="A110" t="str">
            <v>5124246000  MATERIAL ELECTRICO Y ELECTRONICO</v>
          </cell>
          <cell r="B110">
            <v>104959.37</v>
          </cell>
          <cell r="C110">
            <v>0.77</v>
          </cell>
          <cell r="D110">
            <v>0</v>
          </cell>
        </row>
        <row r="111">
          <cell r="A111" t="str">
            <v>5124247000  ARTICULOS METALICOS PARA LA CONSTRUCCION</v>
          </cell>
          <cell r="B111">
            <v>6101.26</v>
          </cell>
          <cell r="C111">
            <v>4.48E-2</v>
          </cell>
          <cell r="D111">
            <v>0</v>
          </cell>
        </row>
        <row r="112">
          <cell r="A112" t="str">
            <v>5124248000  MATERIALES COMPLEMENTARIOS</v>
          </cell>
          <cell r="B112">
            <v>41104.5</v>
          </cell>
          <cell r="C112">
            <v>0.30159999999999998</v>
          </cell>
          <cell r="D112">
            <v>0</v>
          </cell>
        </row>
        <row r="113">
          <cell r="A113" t="str">
            <v>5125253000  MEDICINAS Y PRODUCTOS FARMACÉUTICOS</v>
          </cell>
          <cell r="B113">
            <v>446.66</v>
          </cell>
          <cell r="C113">
            <v>3.3E-3</v>
          </cell>
          <cell r="D113">
            <v>0</v>
          </cell>
        </row>
        <row r="114">
          <cell r="A114" t="str">
            <v>5126261000  COMBUSTIBLES, LUBRICANTES Y ADITIVOS</v>
          </cell>
          <cell r="B114">
            <v>258632.29</v>
          </cell>
          <cell r="C114">
            <v>1.8975</v>
          </cell>
          <cell r="D114">
            <v>0</v>
          </cell>
        </row>
        <row r="115">
          <cell r="A115" t="str">
            <v>5127271000  VESTUARIOS Y UNIFORMES</v>
          </cell>
          <cell r="B115">
            <v>63000</v>
          </cell>
          <cell r="C115">
            <v>0.4622</v>
          </cell>
          <cell r="D115">
            <v>0</v>
          </cell>
        </row>
        <row r="116">
          <cell r="A116" t="str">
            <v>5129291000  HERRAMIENTAS MENORES</v>
          </cell>
          <cell r="B116">
            <v>1699.02</v>
          </cell>
          <cell r="C116">
            <v>1.2500000000000001E-2</v>
          </cell>
          <cell r="D116">
            <v>0</v>
          </cell>
        </row>
        <row r="117">
          <cell r="A117" t="str">
            <v>5129294000  REFACCIONES Y ACCESORIOS PARA EQ. DE COMPUTO</v>
          </cell>
          <cell r="B117">
            <v>94080.91</v>
          </cell>
          <cell r="C117">
            <v>0.69020000000000004</v>
          </cell>
          <cell r="D117">
            <v>0</v>
          </cell>
        </row>
        <row r="118">
          <cell r="A118" t="str">
            <v>5129298000  REF. Y ACCESORIOS ME. DE MAQ. Y OTROS EQUIPOS</v>
          </cell>
          <cell r="B118">
            <v>25942.68</v>
          </cell>
          <cell r="C118">
            <v>0.1903</v>
          </cell>
          <cell r="D118">
            <v>0</v>
          </cell>
        </row>
        <row r="119">
          <cell r="A119" t="str">
            <v>5129299000  REF. Y ACCESORIOS ME. OTROS BIENES MUEBLES</v>
          </cell>
          <cell r="B119">
            <v>4814.5</v>
          </cell>
          <cell r="C119">
            <v>3.5299999999999998E-2</v>
          </cell>
          <cell r="D119">
            <v>0</v>
          </cell>
        </row>
        <row r="120">
          <cell r="A120" t="str">
            <v>5131311000  SERVICIO DE ENERGÍA ELÉCTRICA</v>
          </cell>
          <cell r="B120">
            <v>418047</v>
          </cell>
          <cell r="C120">
            <v>3.0670000000000002</v>
          </cell>
          <cell r="D120">
            <v>0</v>
          </cell>
        </row>
        <row r="121">
          <cell r="A121" t="str">
            <v>5131312000  GAS</v>
          </cell>
          <cell r="B121">
            <v>793.67</v>
          </cell>
          <cell r="C121">
            <v>5.7999999999999996E-3</v>
          </cell>
          <cell r="D121">
            <v>0</v>
          </cell>
        </row>
        <row r="122">
          <cell r="A122" t="str">
            <v>5131313000  SERVICIO DE AGUA POTABLE</v>
          </cell>
          <cell r="B122">
            <v>20293</v>
          </cell>
          <cell r="C122">
            <v>0.1489</v>
          </cell>
          <cell r="D122">
            <v>0</v>
          </cell>
        </row>
        <row r="123">
          <cell r="A123" t="str">
            <v>5131314000  TELEFONÍA TRADICIONAL</v>
          </cell>
          <cell r="B123">
            <v>32203.21</v>
          </cell>
          <cell r="C123">
            <v>0.23630000000000001</v>
          </cell>
          <cell r="D123">
            <v>0</v>
          </cell>
        </row>
        <row r="124">
          <cell r="A124" t="str">
            <v>5131315000  TELEFONÍA CELULAR</v>
          </cell>
          <cell r="B124">
            <v>15129</v>
          </cell>
          <cell r="C124">
            <v>0.111</v>
          </cell>
          <cell r="D124">
            <v>0</v>
          </cell>
        </row>
        <row r="125">
          <cell r="A125" t="str">
            <v>5131316000  SERVICIO DE TELECOMUNICACIONES Y SATÉLITALES</v>
          </cell>
          <cell r="B125">
            <v>1323181.81</v>
          </cell>
          <cell r="C125">
            <v>9.7075999999999993</v>
          </cell>
          <cell r="D125">
            <v>0</v>
          </cell>
        </row>
        <row r="126">
          <cell r="A126" t="str">
            <v>5131317000  SERV. ACCESO A INTERNET, REDES Y PROC. DE INFO.</v>
          </cell>
          <cell r="B126">
            <v>32919.97</v>
          </cell>
          <cell r="C126">
            <v>0.24149999999999999</v>
          </cell>
          <cell r="D126">
            <v>0</v>
          </cell>
        </row>
        <row r="127">
          <cell r="A127" t="str">
            <v>5131318000  SERVICIOS POSTALES Y TELEGRAFICOS</v>
          </cell>
          <cell r="B127">
            <v>849.7</v>
          </cell>
          <cell r="C127">
            <v>6.1999999999999998E-3</v>
          </cell>
          <cell r="D127">
            <v>0</v>
          </cell>
        </row>
        <row r="128">
          <cell r="A128" t="str">
            <v>5132321000  ARRENDAMIENTO DE TERRENOS</v>
          </cell>
          <cell r="B128">
            <v>111610.69</v>
          </cell>
          <cell r="C128">
            <v>0.81879999999999997</v>
          </cell>
          <cell r="D128">
            <v>0</v>
          </cell>
        </row>
        <row r="129">
          <cell r="A129" t="str">
            <v>5132323000  ARRENDA. DE MOB. Y EQ. ADMÓN., EDU. Y RECRE.</v>
          </cell>
          <cell r="B129">
            <v>11937.6</v>
          </cell>
          <cell r="C129">
            <v>8.7599999999999997E-2</v>
          </cell>
          <cell r="D129">
            <v>0</v>
          </cell>
        </row>
        <row r="130">
          <cell r="A130" t="str">
            <v>5132325000  ARRENDAMIENTO DE EQUIPO DE TRANSPORTE</v>
          </cell>
          <cell r="B130">
            <v>2000</v>
          </cell>
          <cell r="C130">
            <v>1.47E-2</v>
          </cell>
          <cell r="D130">
            <v>0</v>
          </cell>
        </row>
        <row r="131">
          <cell r="A131" t="str">
            <v>5133336000  SERVS. APOYO ADMVO., FOTOCOPIADO E IMPRESION</v>
          </cell>
          <cell r="B131">
            <v>84044.55</v>
          </cell>
          <cell r="C131">
            <v>0.61660000000000004</v>
          </cell>
          <cell r="D131">
            <v>0</v>
          </cell>
        </row>
        <row r="132">
          <cell r="A132" t="str">
            <v>5133338000  SERVICIOS DE VIGILANCIA</v>
          </cell>
          <cell r="B132">
            <v>174703.12</v>
          </cell>
          <cell r="C132">
            <v>1.2817000000000001</v>
          </cell>
          <cell r="D132">
            <v>0</v>
          </cell>
        </row>
        <row r="133">
          <cell r="A133" t="str">
            <v>5134341000  SERVICIOS FINANCIEROS Y BANCARIOS</v>
          </cell>
          <cell r="B133">
            <v>7320.38</v>
          </cell>
          <cell r="C133">
            <v>5.3699999999999998E-2</v>
          </cell>
          <cell r="D133">
            <v>0</v>
          </cell>
        </row>
        <row r="134">
          <cell r="A134" t="str">
            <v>5134347000  FLETES Y MANIOBRAS</v>
          </cell>
          <cell r="B134">
            <v>3771.07</v>
          </cell>
          <cell r="C134">
            <v>2.7699999999999999E-2</v>
          </cell>
          <cell r="D134">
            <v>0</v>
          </cell>
        </row>
        <row r="135">
          <cell r="A135" t="str">
            <v>5135351000  CONSERV. Y MANTENIMIENTO MENOR DE INMUEBLES</v>
          </cell>
          <cell r="B135">
            <v>66314.100000000006</v>
          </cell>
          <cell r="C135">
            <v>0.48649999999999999</v>
          </cell>
          <cell r="D135">
            <v>0</v>
          </cell>
        </row>
        <row r="136">
          <cell r="A136" t="str">
            <v>5135352000  INST., REPAR. MTTO. MOB. Y EQ. ADMON., EDU. Y REC</v>
          </cell>
          <cell r="B136">
            <v>696</v>
          </cell>
          <cell r="C136">
            <v>5.1000000000000004E-3</v>
          </cell>
          <cell r="D136">
            <v>0</v>
          </cell>
        </row>
        <row r="137">
          <cell r="A137" t="str">
            <v>5135355000  REPAR. Y MTTO. DE EQUIPO DE TRANSPORTE</v>
          </cell>
          <cell r="B137">
            <v>39371.440000000002</v>
          </cell>
          <cell r="C137">
            <v>0.2888</v>
          </cell>
          <cell r="D137">
            <v>0</v>
          </cell>
        </row>
        <row r="138">
          <cell r="A138" t="str">
            <v>5135357000  INST., REP. Y MTTO. DE MAQ., OT. EQ. Y HERRMTAS.</v>
          </cell>
          <cell r="B138">
            <v>59908.2</v>
          </cell>
          <cell r="C138">
            <v>0.4395</v>
          </cell>
          <cell r="D138">
            <v>0</v>
          </cell>
        </row>
        <row r="139">
          <cell r="A139" t="str">
            <v>5135358000  SERVICIOS DE LIMPIEZA Y MANEJO DE DESECHOS</v>
          </cell>
          <cell r="B139">
            <v>178</v>
          </cell>
          <cell r="C139">
            <v>1.2999999999999999E-3</v>
          </cell>
          <cell r="D139">
            <v>0</v>
          </cell>
        </row>
        <row r="140">
          <cell r="A140" t="str">
            <v>5136362000  DIF. RADIO, TV. Y O.M.M.C. PRo. VTA. BIE. O SERVS</v>
          </cell>
          <cell r="B140">
            <v>112873.27</v>
          </cell>
          <cell r="C140">
            <v>0.82809999999999995</v>
          </cell>
          <cell r="D140">
            <v>0</v>
          </cell>
        </row>
        <row r="141">
          <cell r="A141" t="str">
            <v>5137371000  PASAJES AEREOS</v>
          </cell>
          <cell r="B141">
            <v>82025.73</v>
          </cell>
          <cell r="C141">
            <v>0.6018</v>
          </cell>
          <cell r="D141">
            <v>0</v>
          </cell>
        </row>
        <row r="142">
          <cell r="A142" t="str">
            <v>5137372000  PASAJES TERRESTRES</v>
          </cell>
          <cell r="B142">
            <v>48783.519999999997</v>
          </cell>
          <cell r="C142">
            <v>0.3579</v>
          </cell>
          <cell r="D142">
            <v>0</v>
          </cell>
        </row>
        <row r="143">
          <cell r="A143" t="str">
            <v>5137375000  VIATICOS EN EL PAIS</v>
          </cell>
          <cell r="B143">
            <v>41148.519999999997</v>
          </cell>
          <cell r="C143">
            <v>0.3019</v>
          </cell>
          <cell r="D143">
            <v>0</v>
          </cell>
        </row>
        <row r="144">
          <cell r="A144" t="str">
            <v>5137376000  VIÁTICOS EN EL EXTRANJERO</v>
          </cell>
          <cell r="B144">
            <v>134163.63</v>
          </cell>
          <cell r="C144">
            <v>0.98429999999999995</v>
          </cell>
          <cell r="D144">
            <v>0</v>
          </cell>
        </row>
        <row r="145">
          <cell r="A145" t="str">
            <v>5138381000  GASTOS DE CEREMONIAL</v>
          </cell>
          <cell r="B145">
            <v>53637.919999999998</v>
          </cell>
          <cell r="C145">
            <v>0.39350000000000002</v>
          </cell>
          <cell r="D145">
            <v>0</v>
          </cell>
        </row>
        <row r="146">
          <cell r="A146" t="str">
            <v>5138383000  CONGRESOS Y CONVENCIONES</v>
          </cell>
          <cell r="B146">
            <v>96000</v>
          </cell>
          <cell r="C146">
            <v>0.70430000000000004</v>
          </cell>
          <cell r="D146">
            <v>0</v>
          </cell>
        </row>
        <row r="147">
          <cell r="A147" t="str">
            <v>5138384000  EXPOSICIONES</v>
          </cell>
          <cell r="B147">
            <v>12156.8</v>
          </cell>
          <cell r="C147">
            <v>8.9200000000000002E-2</v>
          </cell>
          <cell r="D147">
            <v>0</v>
          </cell>
        </row>
        <row r="148">
          <cell r="A148" t="str">
            <v>5138385000  GASTOS  DE REPRESENTACION</v>
          </cell>
          <cell r="B148">
            <v>88052.21</v>
          </cell>
          <cell r="C148">
            <v>0.64600000000000002</v>
          </cell>
          <cell r="D148">
            <v>0</v>
          </cell>
        </row>
        <row r="149">
          <cell r="A149" t="str">
            <v>5139392000  OTROS IMPUESTOS Y DERECHOS</v>
          </cell>
          <cell r="B149">
            <v>57989.02</v>
          </cell>
          <cell r="C149">
            <v>0.4254</v>
          </cell>
          <cell r="D149">
            <v>0</v>
          </cell>
        </row>
        <row r="150">
          <cell r="A150" t="str">
            <v>5139398000  IMPUESTO DE NOMINA</v>
          </cell>
          <cell r="B150">
            <v>161078.07</v>
          </cell>
          <cell r="C150">
            <v>1.1818</v>
          </cell>
          <cell r="D150">
            <v>0</v>
          </cell>
        </row>
        <row r="151">
          <cell r="A151" t="str">
            <v>5252452000  JUBILACIONES</v>
          </cell>
          <cell r="B151">
            <v>31663.61</v>
          </cell>
          <cell r="C151">
            <v>0.23230000000000001</v>
          </cell>
          <cell r="D151">
            <v>0</v>
          </cell>
        </row>
        <row r="152">
          <cell r="A152" t="str">
            <v>ERA-03   TOTAL</v>
          </cell>
          <cell r="B152">
            <v>13630435.949999999</v>
          </cell>
          <cell r="C152">
            <v>100</v>
          </cell>
          <cell r="D152">
            <v>0</v>
          </cell>
        </row>
        <row r="153">
          <cell r="A153" t="str">
            <v>VHP-01 PATRIMONIO CONTRIBUIDO</v>
          </cell>
          <cell r="B153" t="str">
            <v>SALDO INICIAL</v>
          </cell>
          <cell r="C153" t="str">
            <v>SALDO FINAL</v>
          </cell>
          <cell r="D153" t="str">
            <v>MODIFICACION</v>
          </cell>
          <cell r="E153" t="str">
            <v>TIPO</v>
          </cell>
        </row>
        <row r="154">
          <cell r="A154" t="str">
            <v>3110000002  BAJA DE ACTIVO FIJO</v>
          </cell>
          <cell r="B154">
            <v>1033594.1</v>
          </cell>
          <cell r="C154">
            <v>1033594.1</v>
          </cell>
          <cell r="D154">
            <v>0</v>
          </cell>
          <cell r="E154">
            <v>0</v>
          </cell>
        </row>
        <row r="155">
          <cell r="A155" t="str">
            <v>3110000003  PATRIMONIO NETO ACUMULADO</v>
          </cell>
          <cell r="B155">
            <v>-12118214.720000001</v>
          </cell>
          <cell r="C155">
            <v>-12118214.720000001</v>
          </cell>
          <cell r="D155">
            <v>0</v>
          </cell>
          <cell r="E155">
            <v>0</v>
          </cell>
        </row>
        <row r="156">
          <cell r="A156" t="str">
            <v>3110915000  BIENES MUEBLES E INMUEBLES</v>
          </cell>
          <cell r="B156">
            <v>-11573080</v>
          </cell>
          <cell r="C156">
            <v>0</v>
          </cell>
          <cell r="D156">
            <v>11573080</v>
          </cell>
          <cell r="E156">
            <v>0</v>
          </cell>
        </row>
        <row r="157">
          <cell r="A157" t="str">
            <v>3113914205  ESTATALES DE EJERCICIOS ANTERIORES BIENES MUEBLES</v>
          </cell>
          <cell r="B157">
            <v>-76040834.739999995</v>
          </cell>
          <cell r="C157">
            <v>-76040834.739999995</v>
          </cell>
          <cell r="D157">
            <v>0</v>
          </cell>
          <cell r="E157">
            <v>0</v>
          </cell>
        </row>
        <row r="158">
          <cell r="A158" t="str">
            <v>3113914206  ESTATALES DE EJERCICIOS ANTERIORES OBRA PÚBLICA</v>
          </cell>
          <cell r="B158">
            <v>-27842025.859999999</v>
          </cell>
          <cell r="C158">
            <v>-27842025.859999999</v>
          </cell>
          <cell r="D158">
            <v>0</v>
          </cell>
          <cell r="E158">
            <v>0</v>
          </cell>
        </row>
        <row r="159">
          <cell r="A159" t="str">
            <v>3113915000  ESTATALES DE EJERCICIOS ANTERIORES BIENES MUEBLES</v>
          </cell>
          <cell r="B159">
            <v>-51244378.770000003</v>
          </cell>
          <cell r="C159">
            <v>-62817458.770000003</v>
          </cell>
          <cell r="D159">
            <v>-11573080</v>
          </cell>
          <cell r="E159">
            <v>0</v>
          </cell>
        </row>
        <row r="160">
          <cell r="A160" t="str">
            <v>3114914205  APLICACIÓN ESTATALES DE EJERCICIOS ANTERIORES BIEN</v>
          </cell>
          <cell r="B160">
            <v>10255</v>
          </cell>
          <cell r="C160">
            <v>10255</v>
          </cell>
          <cell r="D160">
            <v>0</v>
          </cell>
          <cell r="E160">
            <v>0</v>
          </cell>
        </row>
        <row r="161">
          <cell r="A161" t="str">
            <v>3120000005  DONACIONES DE BIENES POR DEPENDENCIAS Y ENTIDADES</v>
          </cell>
          <cell r="B161">
            <v>-2419258.5</v>
          </cell>
          <cell r="C161">
            <v>-2419258.5</v>
          </cell>
          <cell r="D161">
            <v>0</v>
          </cell>
          <cell r="E161">
            <v>0</v>
          </cell>
        </row>
        <row r="162">
          <cell r="A162" t="str">
            <v>3100   HACIENDA PÚBLICA/PATRIMONIO CONT.</v>
          </cell>
          <cell r="B162">
            <v>-180193943.49000001</v>
          </cell>
          <cell r="C162">
            <v>-180193943.49000001</v>
          </cell>
          <cell r="D162">
            <v>0</v>
          </cell>
          <cell r="E162">
            <v>0</v>
          </cell>
        </row>
        <row r="163">
          <cell r="A163" t="str">
            <v>VHP-02 PATRIMONIO GENERADO</v>
          </cell>
          <cell r="B163" t="str">
            <v>SALDO INICIAL</v>
          </cell>
          <cell r="C163" t="str">
            <v>SALDO FINAL</v>
          </cell>
          <cell r="D163" t="str">
            <v>MODIFICACION</v>
          </cell>
          <cell r="E163" t="str">
            <v>NATURALEZA</v>
          </cell>
        </row>
        <row r="164">
          <cell r="A164" t="str">
            <v>3210 Resultado del Ejercicio (Ahorro/Des</v>
          </cell>
          <cell r="B164">
            <v>12348846.640000001</v>
          </cell>
          <cell r="C164">
            <v>183818.32</v>
          </cell>
          <cell r="D164">
            <v>-12165028.32</v>
          </cell>
          <cell r="E164">
            <v>0</v>
          </cell>
        </row>
        <row r="165">
          <cell r="A165" t="str">
            <v>3220000002  RESULTADOS ACUMULADOS</v>
          </cell>
          <cell r="B165">
            <v>-107899.28</v>
          </cell>
          <cell r="C165">
            <v>-107899.28</v>
          </cell>
          <cell r="D165">
            <v>0</v>
          </cell>
          <cell r="E165">
            <v>0</v>
          </cell>
        </row>
        <row r="166">
          <cell r="A166" t="str">
            <v>3220000004  RESULTADO EJERCICIO 1996</v>
          </cell>
          <cell r="B166">
            <v>136844.06</v>
          </cell>
          <cell r="C166">
            <v>136844.06</v>
          </cell>
          <cell r="D166">
            <v>0</v>
          </cell>
          <cell r="E166">
            <v>0</v>
          </cell>
        </row>
        <row r="167">
          <cell r="A167" t="str">
            <v>3220000005  RESULTADO EJERCICIO 1997</v>
          </cell>
          <cell r="B167">
            <v>107848.86</v>
          </cell>
          <cell r="C167">
            <v>107848.86</v>
          </cell>
          <cell r="D167">
            <v>0</v>
          </cell>
          <cell r="E167">
            <v>0</v>
          </cell>
        </row>
        <row r="168">
          <cell r="A168" t="str">
            <v>3220000006  RESULTADO EJERCICIO 1998</v>
          </cell>
          <cell r="B168">
            <v>-17983.16</v>
          </cell>
          <cell r="C168">
            <v>-17983.16</v>
          </cell>
          <cell r="D168">
            <v>0</v>
          </cell>
          <cell r="E168">
            <v>0</v>
          </cell>
        </row>
        <row r="169">
          <cell r="A169" t="str">
            <v>3220000007  RESULTADO EJERCICIO 1999</v>
          </cell>
          <cell r="B169">
            <v>-89497.38</v>
          </cell>
          <cell r="C169">
            <v>-89497.38</v>
          </cell>
          <cell r="D169">
            <v>0</v>
          </cell>
          <cell r="E169">
            <v>0</v>
          </cell>
        </row>
        <row r="170">
          <cell r="A170" t="str">
            <v>3220000008  RESULTADO EJERCICIO 2000</v>
          </cell>
          <cell r="B170">
            <v>263255.06</v>
          </cell>
          <cell r="C170">
            <v>263255.06</v>
          </cell>
          <cell r="D170">
            <v>0</v>
          </cell>
          <cell r="E170">
            <v>0</v>
          </cell>
        </row>
        <row r="171">
          <cell r="A171" t="str">
            <v>3220000009  RESULTADO EJERCICIO 2001</v>
          </cell>
          <cell r="B171">
            <v>163266.15</v>
          </cell>
          <cell r="C171">
            <v>163266.15</v>
          </cell>
          <cell r="D171">
            <v>0</v>
          </cell>
          <cell r="E171">
            <v>0</v>
          </cell>
        </row>
        <row r="172">
          <cell r="A172" t="str">
            <v>3220000010  RESULTADO EJERCICIO 2002</v>
          </cell>
          <cell r="B172">
            <v>1281603.94</v>
          </cell>
          <cell r="C172">
            <v>1281603.94</v>
          </cell>
          <cell r="D172">
            <v>0</v>
          </cell>
          <cell r="E172">
            <v>0</v>
          </cell>
        </row>
        <row r="173">
          <cell r="A173" t="str">
            <v>3220000011  RESULTADO EJERCICIO 2003</v>
          </cell>
          <cell r="B173">
            <v>1823790.79</v>
          </cell>
          <cell r="C173">
            <v>1823790.79</v>
          </cell>
          <cell r="D173">
            <v>0</v>
          </cell>
          <cell r="E173">
            <v>0</v>
          </cell>
        </row>
        <row r="174">
          <cell r="A174" t="str">
            <v>3220000012  RESULTADO EJERCICIO 2004</v>
          </cell>
          <cell r="B174">
            <v>2599474.5299999998</v>
          </cell>
          <cell r="C174">
            <v>2599474.5299999998</v>
          </cell>
          <cell r="D174">
            <v>0</v>
          </cell>
          <cell r="E174">
            <v>0</v>
          </cell>
        </row>
        <row r="175">
          <cell r="A175" t="str">
            <v>3220000013  RESULTADO EJERCICIO 2005</v>
          </cell>
          <cell r="B175">
            <v>3210001.23</v>
          </cell>
          <cell r="C175">
            <v>3210001.23</v>
          </cell>
          <cell r="D175">
            <v>0</v>
          </cell>
          <cell r="E175">
            <v>0</v>
          </cell>
        </row>
        <row r="176">
          <cell r="A176" t="str">
            <v>3220000014  RESULTADO EJERCICIO 2006</v>
          </cell>
          <cell r="B176">
            <v>6547013.5199999996</v>
          </cell>
          <cell r="C176">
            <v>6547013.5199999996</v>
          </cell>
          <cell r="D176">
            <v>0</v>
          </cell>
          <cell r="E176">
            <v>0</v>
          </cell>
        </row>
        <row r="177">
          <cell r="A177" t="str">
            <v>3220000015  RESULTADO EJERCICIO 2007</v>
          </cell>
          <cell r="B177">
            <v>8587293.7599999998</v>
          </cell>
          <cell r="C177">
            <v>8587293.7599999998</v>
          </cell>
          <cell r="D177">
            <v>0</v>
          </cell>
          <cell r="E177">
            <v>0</v>
          </cell>
        </row>
        <row r="178">
          <cell r="A178" t="str">
            <v>3220000016  RESULTADO EJERCICIO 2008</v>
          </cell>
          <cell r="B178">
            <v>9021380.7599999998</v>
          </cell>
          <cell r="C178">
            <v>9021380.7599999998</v>
          </cell>
          <cell r="D178">
            <v>0</v>
          </cell>
          <cell r="E178">
            <v>0</v>
          </cell>
        </row>
        <row r="179">
          <cell r="A179" t="str">
            <v>3220000017  RESULTADO EJERCICIO 2009</v>
          </cell>
          <cell r="B179">
            <v>8435377.8900000006</v>
          </cell>
          <cell r="C179">
            <v>8435377.8900000006</v>
          </cell>
          <cell r="D179">
            <v>0</v>
          </cell>
          <cell r="E179">
            <v>0</v>
          </cell>
        </row>
        <row r="180">
          <cell r="A180" t="str">
            <v>3220000018  RESULTADO EJERCICIO 2010</v>
          </cell>
          <cell r="B180">
            <v>14074050.689999999</v>
          </cell>
          <cell r="C180">
            <v>14074050.689999999</v>
          </cell>
          <cell r="D180">
            <v>0</v>
          </cell>
          <cell r="E180">
            <v>0</v>
          </cell>
        </row>
        <row r="181">
          <cell r="A181" t="str">
            <v>3220000019  RESULTADO EJERCICIO 2011</v>
          </cell>
          <cell r="B181">
            <v>11985129.42</v>
          </cell>
          <cell r="C181">
            <v>11985129.42</v>
          </cell>
          <cell r="D181">
            <v>0</v>
          </cell>
          <cell r="E181">
            <v>0</v>
          </cell>
        </row>
        <row r="182">
          <cell r="A182" t="str">
            <v>3220000020  RESULTADO EJERCICIO 2012</v>
          </cell>
          <cell r="B182">
            <v>8494504.3000000007</v>
          </cell>
          <cell r="C182">
            <v>8494504.3000000007</v>
          </cell>
          <cell r="D182">
            <v>0</v>
          </cell>
          <cell r="E182">
            <v>0</v>
          </cell>
        </row>
        <row r="183">
          <cell r="A183" t="str">
            <v>3220000021  RESULTADO EJERCICIO 2013</v>
          </cell>
          <cell r="B183">
            <v>9212768.8399999999</v>
          </cell>
          <cell r="C183">
            <v>9212768.8399999999</v>
          </cell>
          <cell r="D183">
            <v>0</v>
          </cell>
          <cell r="E183">
            <v>0</v>
          </cell>
        </row>
        <row r="184">
          <cell r="A184" t="str">
            <v>3220000022  RESULTADO DEL EJERCICIO 2014</v>
          </cell>
          <cell r="B184">
            <v>4500355.09</v>
          </cell>
          <cell r="C184">
            <v>4500355.09</v>
          </cell>
          <cell r="D184">
            <v>0</v>
          </cell>
          <cell r="E184">
            <v>0</v>
          </cell>
        </row>
        <row r="185">
          <cell r="A185" t="str">
            <v>3220000023  RESULTADO DEL EJERCICIO 2015</v>
          </cell>
          <cell r="B185">
            <v>5163396.55</v>
          </cell>
          <cell r="C185">
            <v>5163396.55</v>
          </cell>
          <cell r="D185">
            <v>0</v>
          </cell>
          <cell r="E185">
            <v>0</v>
          </cell>
        </row>
        <row r="186">
          <cell r="A186" t="str">
            <v>3220000024  RESULTADO DEL EJERCICIO 2016</v>
          </cell>
          <cell r="B186">
            <v>18463190.030000001</v>
          </cell>
          <cell r="C186">
            <v>18463190.030000001</v>
          </cell>
          <cell r="D186">
            <v>0</v>
          </cell>
          <cell r="E186">
            <v>0</v>
          </cell>
        </row>
        <row r="187">
          <cell r="A187" t="str">
            <v>3220000025  RESULTADO DEL EJERCICIO 2017</v>
          </cell>
          <cell r="B187">
            <v>0</v>
          </cell>
          <cell r="C187">
            <v>17679962.350000001</v>
          </cell>
          <cell r="D187">
            <v>17679962.350000001</v>
          </cell>
          <cell r="E187">
            <v>0</v>
          </cell>
        </row>
        <row r="188">
          <cell r="A188" t="str">
            <v>3220001000  CAPITALIZACIÓN RECURSOS PROPIOS</v>
          </cell>
          <cell r="B188">
            <v>-3299573.33</v>
          </cell>
          <cell r="C188">
            <v>-3317553.33</v>
          </cell>
          <cell r="D188">
            <v>-17980</v>
          </cell>
          <cell r="E188">
            <v>0</v>
          </cell>
        </row>
        <row r="189">
          <cell r="A189" t="str">
            <v>3220001001  CAPITALIZACIÓN REMANENTES</v>
          </cell>
          <cell r="B189">
            <v>-8821198.5</v>
          </cell>
          <cell r="C189">
            <v>-14134334.210000001</v>
          </cell>
          <cell r="D189">
            <v>-5313135.71</v>
          </cell>
          <cell r="E189">
            <v>0</v>
          </cell>
        </row>
        <row r="190">
          <cell r="A190" t="str">
            <v>3220690201  APLICACIÓN DE REMANENTE PROPIO</v>
          </cell>
          <cell r="B190">
            <v>-20170382.579999998</v>
          </cell>
          <cell r="C190">
            <v>-20170382.579999998</v>
          </cell>
          <cell r="D190">
            <v>0</v>
          </cell>
          <cell r="E190">
            <v>0</v>
          </cell>
        </row>
        <row r="191">
          <cell r="A191" t="str">
            <v>3252000001  AJUSTES Y CORECCIONES</v>
          </cell>
          <cell r="B191">
            <v>-6781795.4000000004</v>
          </cell>
          <cell r="C191">
            <v>-6781795.4000000004</v>
          </cell>
          <cell r="D191">
            <v>0</v>
          </cell>
          <cell r="E191">
            <v>0</v>
          </cell>
        </row>
        <row r="192">
          <cell r="A192" t="str">
            <v>SUB TOTAL</v>
          </cell>
          <cell r="B192">
            <v>74782215.840000004</v>
          </cell>
          <cell r="C192">
            <v>87131062.480000004</v>
          </cell>
          <cell r="D192">
            <v>12348846.640000001</v>
          </cell>
          <cell r="E192">
            <v>0</v>
          </cell>
        </row>
        <row r="193">
          <cell r="A193" t="str">
            <v>VHP-02 PATRIMONIO GENERADO TOTAL</v>
          </cell>
          <cell r="B193">
            <v>87131062.480000004</v>
          </cell>
          <cell r="C193">
            <v>87314880.799999997</v>
          </cell>
          <cell r="D193">
            <v>183818.32</v>
          </cell>
          <cell r="E193">
            <v>0</v>
          </cell>
        </row>
        <row r="195">
          <cell r="A195" t="str">
            <v>EFE-01 FLUJO DE EFECTIVO</v>
          </cell>
          <cell r="B195" t="str">
            <v>SALDO INICIAL</v>
          </cell>
          <cell r="C195" t="str">
            <v>SALDO FINAL</v>
          </cell>
          <cell r="D195" t="str">
            <v>FLUJO</v>
          </cell>
        </row>
        <row r="196">
          <cell r="A196" t="str">
            <v>1112103001  BANORTE 0105022200</v>
          </cell>
          <cell r="B196">
            <v>109364.44</v>
          </cell>
          <cell r="C196">
            <v>298477.69</v>
          </cell>
          <cell r="D196">
            <v>189113.25</v>
          </cell>
        </row>
        <row r="197">
          <cell r="A197" t="str">
            <v>1112107001  SANTANDER 65-50068582-8</v>
          </cell>
          <cell r="B197">
            <v>362670.55</v>
          </cell>
          <cell r="C197">
            <v>568955.06000000006</v>
          </cell>
          <cell r="D197">
            <v>206284.51</v>
          </cell>
        </row>
        <row r="198">
          <cell r="A198" t="str">
            <v>1112 Bancos/Tesoreria</v>
          </cell>
          <cell r="B198">
            <v>472034.99</v>
          </cell>
          <cell r="C198">
            <v>867432.75</v>
          </cell>
          <cell r="D198">
            <v>395397.76</v>
          </cell>
        </row>
        <row r="199">
          <cell r="A199" t="str">
            <v>EFE-01   TOTAL</v>
          </cell>
          <cell r="B199">
            <v>472034.99</v>
          </cell>
          <cell r="C199">
            <v>867432.75</v>
          </cell>
          <cell r="D199">
            <v>395397.76</v>
          </cell>
        </row>
        <row r="200">
          <cell r="A200" t="str">
            <v>EFE-02 ADQ. BIENES MUEBLES E INMUEBLES</v>
          </cell>
          <cell r="B200" t="str">
            <v>FLUJO</v>
          </cell>
          <cell r="C200" t="str">
            <v>% SUB</v>
          </cell>
        </row>
        <row r="201">
          <cell r="A201" t="str">
            <v>1241 Mobiliario y Equipo de Administraci</v>
          </cell>
          <cell r="B201">
            <v>6000</v>
          </cell>
          <cell r="C201">
            <v>0</v>
          </cell>
        </row>
        <row r="202">
          <cell r="A202" t="str">
            <v>MUEBLES</v>
          </cell>
          <cell r="B202">
            <v>6000</v>
          </cell>
          <cell r="C202">
            <v>0</v>
          </cell>
        </row>
        <row r="203">
          <cell r="A203" t="str">
            <v>EFE-02   TOTAL</v>
          </cell>
          <cell r="B203">
            <v>6000</v>
          </cell>
          <cell r="C203">
            <v>0</v>
          </cell>
        </row>
        <row r="212">
          <cell r="A212" t="str">
            <v>DE DESGLOSE</v>
          </cell>
        </row>
        <row r="213">
          <cell r="A213" t="str">
            <v>INFORMACIÓN CONTABLE</v>
          </cell>
        </row>
        <row r="216">
          <cell r="A216" t="str">
            <v>1123    DEUDORES DIVERSOS POR COBRAR A CORTO PLAZO</v>
          </cell>
        </row>
        <row r="218">
          <cell r="A218" t="str">
            <v>CUENTA</v>
          </cell>
          <cell r="B218" t="str">
            <v>NOMBRE DE LA CUENTA</v>
          </cell>
          <cell r="C218" t="str">
            <v>IMPORTE</v>
          </cell>
          <cell r="D218" t="str">
            <v>A 90 días</v>
          </cell>
          <cell r="E218" t="str">
            <v>A 180 días</v>
          </cell>
        </row>
        <row r="219">
          <cell r="A219">
            <v>1123101002</v>
          </cell>
          <cell r="B219" t="str">
            <v>GASTOS A RESERVA DE COMPROBAR</v>
          </cell>
          <cell r="C219">
            <v>10157</v>
          </cell>
          <cell r="D219">
            <v>10157</v>
          </cell>
        </row>
        <row r="220">
          <cell r="A220">
            <v>1123102001</v>
          </cell>
          <cell r="B220" t="str">
            <v>FUNCIONARIOS Y EMPLEADOS</v>
          </cell>
          <cell r="C220">
            <v>9589.14</v>
          </cell>
          <cell r="D220">
            <v>9589.14</v>
          </cell>
        </row>
        <row r="221">
          <cell r="A221">
            <v>1123102003</v>
          </cell>
          <cell r="B221" t="str">
            <v>IMPUESTO A CARGO DEL TRABAJADOR</v>
          </cell>
          <cell r="C221">
            <v>3849.1</v>
          </cell>
          <cell r="D221">
            <v>3849.1</v>
          </cell>
        </row>
        <row r="222">
          <cell r="A222">
            <v>1123103105</v>
          </cell>
          <cell r="B222" t="str">
            <v>IVA PENDIENTE DE ACREDITAR</v>
          </cell>
          <cell r="C222">
            <v>33970.06</v>
          </cell>
          <cell r="D222">
            <v>33970.06</v>
          </cell>
        </row>
        <row r="223">
          <cell r="A223">
            <v>1123103110</v>
          </cell>
          <cell r="B223" t="str">
            <v>IVA A FAVOR</v>
          </cell>
          <cell r="C223">
            <v>831688.41</v>
          </cell>
          <cell r="D223">
            <v>831688.41</v>
          </cell>
        </row>
        <row r="226">
          <cell r="B226" t="str">
            <v>TOTAL_1123</v>
          </cell>
          <cell r="C226">
            <v>889253.71000000008</v>
          </cell>
          <cell r="D226">
            <v>889253.71000000008</v>
          </cell>
          <cell r="E226">
            <v>0</v>
          </cell>
        </row>
        <row r="229">
          <cell r="A229" t="str">
            <v>1125    DEUDORES POR ANTICIPOS DE TESORERÍA A CORTO PLAZO</v>
          </cell>
        </row>
        <row r="231">
          <cell r="A231" t="str">
            <v>CUENTA</v>
          </cell>
          <cell r="B231" t="str">
            <v>NOMBRE DE LA CUENTA</v>
          </cell>
          <cell r="C231" t="str">
            <v>IMPORTE</v>
          </cell>
          <cell r="D231" t="str">
            <v>A 90 días</v>
          </cell>
          <cell r="E231" t="str">
            <v>A 180 días</v>
          </cell>
        </row>
        <row r="232">
          <cell r="A232" t="str">
            <v>1125102001 FONDO FIJO</v>
          </cell>
          <cell r="B232" t="str">
            <v>FONDO FIJO</v>
          </cell>
          <cell r="C232">
            <v>32328.12</v>
          </cell>
          <cell r="D232">
            <v>32328.12</v>
          </cell>
        </row>
        <row r="236">
          <cell r="B236" t="str">
            <v>TOTAL_1125</v>
          </cell>
          <cell r="C236">
            <v>32328.12</v>
          </cell>
          <cell r="D236">
            <v>32328.12</v>
          </cell>
          <cell r="E236">
            <v>0</v>
          </cell>
        </row>
        <row r="239">
          <cell r="A239" t="str">
            <v>1126    PRÉSTAMOS OTORGADOS A CORTO PLAZO</v>
          </cell>
        </row>
        <row r="241">
          <cell r="A241" t="str">
            <v>CUENTA</v>
          </cell>
          <cell r="B241" t="str">
            <v>NOMBRE DE LA CUENTA</v>
          </cell>
          <cell r="C241" t="str">
            <v>IMPORTE</v>
          </cell>
          <cell r="D241" t="str">
            <v>A 90 días</v>
          </cell>
          <cell r="E241" t="str">
            <v>A 180 días</v>
          </cell>
        </row>
        <row r="242">
          <cell r="A242" t="str">
            <v>NO APLICA</v>
          </cell>
          <cell r="B242" t="str">
            <v>NO APLICA</v>
          </cell>
        </row>
        <row r="246">
          <cell r="B246" t="str">
            <v>TOTAL_1126</v>
          </cell>
          <cell r="C246">
            <v>0</v>
          </cell>
          <cell r="D246">
            <v>0</v>
          </cell>
          <cell r="E246">
            <v>0</v>
          </cell>
        </row>
        <row r="249">
          <cell r="A249" t="str">
            <v>1129    OTROS DERECHOS A RECIBIR EFECTIVO O EQUIVALENTES A CORTO PLAZO</v>
          </cell>
        </row>
        <row r="251">
          <cell r="A251" t="str">
            <v>CUENTA</v>
          </cell>
          <cell r="B251" t="str">
            <v>NOMBRE DE LA CUENTA</v>
          </cell>
          <cell r="C251" t="str">
            <v>IMPORTE</v>
          </cell>
          <cell r="D251" t="str">
            <v>A 90 días</v>
          </cell>
          <cell r="E251" t="str">
            <v>A 180 días</v>
          </cell>
        </row>
        <row r="252">
          <cell r="A252" t="str">
            <v>NO APLICA</v>
          </cell>
          <cell r="B252" t="str">
            <v>NO APLICA</v>
          </cell>
        </row>
        <row r="256">
          <cell r="B256" t="str">
            <v>TOTAL_1129</v>
          </cell>
          <cell r="C256">
            <v>0</v>
          </cell>
          <cell r="D256">
            <v>0</v>
          </cell>
          <cell r="E256">
            <v>0</v>
          </cell>
        </row>
        <row r="259">
          <cell r="A259" t="str">
            <v>1130    DERECHOS A RECIBIR BIENES O SERVICIOS</v>
          </cell>
        </row>
        <row r="261">
          <cell r="A261" t="str">
            <v>CUENTA</v>
          </cell>
          <cell r="B261" t="str">
            <v>NOMBRE DE LA CUENTA</v>
          </cell>
          <cell r="C261" t="str">
            <v>IMPORTE</v>
          </cell>
          <cell r="D261" t="str">
            <v>A 90 días</v>
          </cell>
          <cell r="E261" t="str">
            <v>A 180 días</v>
          </cell>
        </row>
        <row r="262">
          <cell r="A262" t="str">
            <v>1131001001</v>
          </cell>
          <cell r="B262" t="str">
            <v>ANTICIPO A PROVEEDORES</v>
          </cell>
          <cell r="C262">
            <v>2876.8</v>
          </cell>
          <cell r="D262">
            <v>2876.8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98"/>
  <sheetViews>
    <sheetView tabSelected="1" zoomScaleNormal="100" workbookViewId="0">
      <selection activeCell="B14" sqref="B14"/>
    </sheetView>
  </sheetViews>
  <sheetFormatPr baseColWidth="10" defaultRowHeight="12.75"/>
  <cols>
    <col min="1" max="1" width="67.7109375" style="58" customWidth="1"/>
    <col min="2" max="2" width="16.42578125" style="58" customWidth="1"/>
    <col min="3" max="3" width="18.5703125" style="58" customWidth="1"/>
    <col min="4" max="4" width="19.140625" style="58" customWidth="1"/>
    <col min="5" max="5" width="14.85546875" style="4" customWidth="1"/>
    <col min="6" max="6" width="21.42578125" style="4" bestFit="1" customWidth="1"/>
    <col min="7" max="7" width="13.28515625" style="4" bestFit="1" customWidth="1"/>
    <col min="8" max="256" width="11.42578125" style="58"/>
    <col min="257" max="257" width="67.7109375" style="58" customWidth="1"/>
    <col min="258" max="258" width="16.42578125" style="58" customWidth="1"/>
    <col min="259" max="259" width="18.5703125" style="58" customWidth="1"/>
    <col min="260" max="260" width="19.140625" style="58" customWidth="1"/>
    <col min="261" max="261" width="14.85546875" style="58" customWidth="1"/>
    <col min="262" max="512" width="11.42578125" style="58"/>
    <col min="513" max="513" width="67.7109375" style="58" customWidth="1"/>
    <col min="514" max="514" width="16.42578125" style="58" customWidth="1"/>
    <col min="515" max="515" width="18.5703125" style="58" customWidth="1"/>
    <col min="516" max="516" width="19.140625" style="58" customWidth="1"/>
    <col min="517" max="517" width="14.85546875" style="58" customWidth="1"/>
    <col min="518" max="768" width="11.42578125" style="58"/>
    <col min="769" max="769" width="67.7109375" style="58" customWidth="1"/>
    <col min="770" max="770" width="16.42578125" style="58" customWidth="1"/>
    <col min="771" max="771" width="18.5703125" style="58" customWidth="1"/>
    <col min="772" max="772" width="19.140625" style="58" customWidth="1"/>
    <col min="773" max="773" width="14.85546875" style="58" customWidth="1"/>
    <col min="774" max="1024" width="11.42578125" style="58"/>
    <col min="1025" max="1025" width="67.7109375" style="58" customWidth="1"/>
    <col min="1026" max="1026" width="16.42578125" style="58" customWidth="1"/>
    <col min="1027" max="1027" width="18.5703125" style="58" customWidth="1"/>
    <col min="1028" max="1028" width="19.140625" style="58" customWidth="1"/>
    <col min="1029" max="1029" width="14.85546875" style="58" customWidth="1"/>
    <col min="1030" max="1280" width="11.42578125" style="58"/>
    <col min="1281" max="1281" width="67.7109375" style="58" customWidth="1"/>
    <col min="1282" max="1282" width="16.42578125" style="58" customWidth="1"/>
    <col min="1283" max="1283" width="18.5703125" style="58" customWidth="1"/>
    <col min="1284" max="1284" width="19.140625" style="58" customWidth="1"/>
    <col min="1285" max="1285" width="14.85546875" style="58" customWidth="1"/>
    <col min="1286" max="1536" width="11.42578125" style="58"/>
    <col min="1537" max="1537" width="67.7109375" style="58" customWidth="1"/>
    <col min="1538" max="1538" width="16.42578125" style="58" customWidth="1"/>
    <col min="1539" max="1539" width="18.5703125" style="58" customWidth="1"/>
    <col min="1540" max="1540" width="19.140625" style="58" customWidth="1"/>
    <col min="1541" max="1541" width="14.85546875" style="58" customWidth="1"/>
    <col min="1542" max="1792" width="11.42578125" style="58"/>
    <col min="1793" max="1793" width="67.7109375" style="58" customWidth="1"/>
    <col min="1794" max="1794" width="16.42578125" style="58" customWidth="1"/>
    <col min="1795" max="1795" width="18.5703125" style="58" customWidth="1"/>
    <col min="1796" max="1796" width="19.140625" style="58" customWidth="1"/>
    <col min="1797" max="1797" width="14.85546875" style="58" customWidth="1"/>
    <col min="1798" max="2048" width="11.42578125" style="58"/>
    <col min="2049" max="2049" width="67.7109375" style="58" customWidth="1"/>
    <col min="2050" max="2050" width="16.42578125" style="58" customWidth="1"/>
    <col min="2051" max="2051" width="18.5703125" style="58" customWidth="1"/>
    <col min="2052" max="2052" width="19.140625" style="58" customWidth="1"/>
    <col min="2053" max="2053" width="14.85546875" style="58" customWidth="1"/>
    <col min="2054" max="2304" width="11.42578125" style="58"/>
    <col min="2305" max="2305" width="67.7109375" style="58" customWidth="1"/>
    <col min="2306" max="2306" width="16.42578125" style="58" customWidth="1"/>
    <col min="2307" max="2307" width="18.5703125" style="58" customWidth="1"/>
    <col min="2308" max="2308" width="19.140625" style="58" customWidth="1"/>
    <col min="2309" max="2309" width="14.85546875" style="58" customWidth="1"/>
    <col min="2310" max="2560" width="11.42578125" style="58"/>
    <col min="2561" max="2561" width="67.7109375" style="58" customWidth="1"/>
    <col min="2562" max="2562" width="16.42578125" style="58" customWidth="1"/>
    <col min="2563" max="2563" width="18.5703125" style="58" customWidth="1"/>
    <col min="2564" max="2564" width="19.140625" style="58" customWidth="1"/>
    <col min="2565" max="2565" width="14.85546875" style="58" customWidth="1"/>
    <col min="2566" max="2816" width="11.42578125" style="58"/>
    <col min="2817" max="2817" width="67.7109375" style="58" customWidth="1"/>
    <col min="2818" max="2818" width="16.42578125" style="58" customWidth="1"/>
    <col min="2819" max="2819" width="18.5703125" style="58" customWidth="1"/>
    <col min="2820" max="2820" width="19.140625" style="58" customWidth="1"/>
    <col min="2821" max="2821" width="14.85546875" style="58" customWidth="1"/>
    <col min="2822" max="3072" width="11.42578125" style="58"/>
    <col min="3073" max="3073" width="67.7109375" style="58" customWidth="1"/>
    <col min="3074" max="3074" width="16.42578125" style="58" customWidth="1"/>
    <col min="3075" max="3075" width="18.5703125" style="58" customWidth="1"/>
    <col min="3076" max="3076" width="19.140625" style="58" customWidth="1"/>
    <col min="3077" max="3077" width="14.85546875" style="58" customWidth="1"/>
    <col min="3078" max="3328" width="11.42578125" style="58"/>
    <col min="3329" max="3329" width="67.7109375" style="58" customWidth="1"/>
    <col min="3330" max="3330" width="16.42578125" style="58" customWidth="1"/>
    <col min="3331" max="3331" width="18.5703125" style="58" customWidth="1"/>
    <col min="3332" max="3332" width="19.140625" style="58" customWidth="1"/>
    <col min="3333" max="3333" width="14.85546875" style="58" customWidth="1"/>
    <col min="3334" max="3584" width="11.42578125" style="58"/>
    <col min="3585" max="3585" width="67.7109375" style="58" customWidth="1"/>
    <col min="3586" max="3586" width="16.42578125" style="58" customWidth="1"/>
    <col min="3587" max="3587" width="18.5703125" style="58" customWidth="1"/>
    <col min="3588" max="3588" width="19.140625" style="58" customWidth="1"/>
    <col min="3589" max="3589" width="14.85546875" style="58" customWidth="1"/>
    <col min="3590" max="3840" width="11.42578125" style="58"/>
    <col min="3841" max="3841" width="67.7109375" style="58" customWidth="1"/>
    <col min="3842" max="3842" width="16.42578125" style="58" customWidth="1"/>
    <col min="3843" max="3843" width="18.5703125" style="58" customWidth="1"/>
    <col min="3844" max="3844" width="19.140625" style="58" customWidth="1"/>
    <col min="3845" max="3845" width="14.85546875" style="58" customWidth="1"/>
    <col min="3846" max="4096" width="11.42578125" style="58"/>
    <col min="4097" max="4097" width="67.7109375" style="58" customWidth="1"/>
    <col min="4098" max="4098" width="16.42578125" style="58" customWidth="1"/>
    <col min="4099" max="4099" width="18.5703125" style="58" customWidth="1"/>
    <col min="4100" max="4100" width="19.140625" style="58" customWidth="1"/>
    <col min="4101" max="4101" width="14.85546875" style="58" customWidth="1"/>
    <col min="4102" max="4352" width="11.42578125" style="58"/>
    <col min="4353" max="4353" width="67.7109375" style="58" customWidth="1"/>
    <col min="4354" max="4354" width="16.42578125" style="58" customWidth="1"/>
    <col min="4355" max="4355" width="18.5703125" style="58" customWidth="1"/>
    <col min="4356" max="4356" width="19.140625" style="58" customWidth="1"/>
    <col min="4357" max="4357" width="14.85546875" style="58" customWidth="1"/>
    <col min="4358" max="4608" width="11.42578125" style="58"/>
    <col min="4609" max="4609" width="67.7109375" style="58" customWidth="1"/>
    <col min="4610" max="4610" width="16.42578125" style="58" customWidth="1"/>
    <col min="4611" max="4611" width="18.5703125" style="58" customWidth="1"/>
    <col min="4612" max="4612" width="19.140625" style="58" customWidth="1"/>
    <col min="4613" max="4613" width="14.85546875" style="58" customWidth="1"/>
    <col min="4614" max="4864" width="11.42578125" style="58"/>
    <col min="4865" max="4865" width="67.7109375" style="58" customWidth="1"/>
    <col min="4866" max="4866" width="16.42578125" style="58" customWidth="1"/>
    <col min="4867" max="4867" width="18.5703125" style="58" customWidth="1"/>
    <col min="4868" max="4868" width="19.140625" style="58" customWidth="1"/>
    <col min="4869" max="4869" width="14.85546875" style="58" customWidth="1"/>
    <col min="4870" max="5120" width="11.42578125" style="58"/>
    <col min="5121" max="5121" width="67.7109375" style="58" customWidth="1"/>
    <col min="5122" max="5122" width="16.42578125" style="58" customWidth="1"/>
    <col min="5123" max="5123" width="18.5703125" style="58" customWidth="1"/>
    <col min="5124" max="5124" width="19.140625" style="58" customWidth="1"/>
    <col min="5125" max="5125" width="14.85546875" style="58" customWidth="1"/>
    <col min="5126" max="5376" width="11.42578125" style="58"/>
    <col min="5377" max="5377" width="67.7109375" style="58" customWidth="1"/>
    <col min="5378" max="5378" width="16.42578125" style="58" customWidth="1"/>
    <col min="5379" max="5379" width="18.5703125" style="58" customWidth="1"/>
    <col min="5380" max="5380" width="19.140625" style="58" customWidth="1"/>
    <col min="5381" max="5381" width="14.85546875" style="58" customWidth="1"/>
    <col min="5382" max="5632" width="11.42578125" style="58"/>
    <col min="5633" max="5633" width="67.7109375" style="58" customWidth="1"/>
    <col min="5634" max="5634" width="16.42578125" style="58" customWidth="1"/>
    <col min="5635" max="5635" width="18.5703125" style="58" customWidth="1"/>
    <col min="5636" max="5636" width="19.140625" style="58" customWidth="1"/>
    <col min="5637" max="5637" width="14.85546875" style="58" customWidth="1"/>
    <col min="5638" max="5888" width="11.42578125" style="58"/>
    <col min="5889" max="5889" width="67.7109375" style="58" customWidth="1"/>
    <col min="5890" max="5890" width="16.42578125" style="58" customWidth="1"/>
    <col min="5891" max="5891" width="18.5703125" style="58" customWidth="1"/>
    <col min="5892" max="5892" width="19.140625" style="58" customWidth="1"/>
    <col min="5893" max="5893" width="14.85546875" style="58" customWidth="1"/>
    <col min="5894" max="6144" width="11.42578125" style="58"/>
    <col min="6145" max="6145" width="67.7109375" style="58" customWidth="1"/>
    <col min="6146" max="6146" width="16.42578125" style="58" customWidth="1"/>
    <col min="6147" max="6147" width="18.5703125" style="58" customWidth="1"/>
    <col min="6148" max="6148" width="19.140625" style="58" customWidth="1"/>
    <col min="6149" max="6149" width="14.85546875" style="58" customWidth="1"/>
    <col min="6150" max="6400" width="11.42578125" style="58"/>
    <col min="6401" max="6401" width="67.7109375" style="58" customWidth="1"/>
    <col min="6402" max="6402" width="16.42578125" style="58" customWidth="1"/>
    <col min="6403" max="6403" width="18.5703125" style="58" customWidth="1"/>
    <col min="6404" max="6404" width="19.140625" style="58" customWidth="1"/>
    <col min="6405" max="6405" width="14.85546875" style="58" customWidth="1"/>
    <col min="6406" max="6656" width="11.42578125" style="58"/>
    <col min="6657" max="6657" width="67.7109375" style="58" customWidth="1"/>
    <col min="6658" max="6658" width="16.42578125" style="58" customWidth="1"/>
    <col min="6659" max="6659" width="18.5703125" style="58" customWidth="1"/>
    <col min="6660" max="6660" width="19.140625" style="58" customWidth="1"/>
    <col min="6661" max="6661" width="14.85546875" style="58" customWidth="1"/>
    <col min="6662" max="6912" width="11.42578125" style="58"/>
    <col min="6913" max="6913" width="67.7109375" style="58" customWidth="1"/>
    <col min="6914" max="6914" width="16.42578125" style="58" customWidth="1"/>
    <col min="6915" max="6915" width="18.5703125" style="58" customWidth="1"/>
    <col min="6916" max="6916" width="19.140625" style="58" customWidth="1"/>
    <col min="6917" max="6917" width="14.85546875" style="58" customWidth="1"/>
    <col min="6918" max="7168" width="11.42578125" style="58"/>
    <col min="7169" max="7169" width="67.7109375" style="58" customWidth="1"/>
    <col min="7170" max="7170" width="16.42578125" style="58" customWidth="1"/>
    <col min="7171" max="7171" width="18.5703125" style="58" customWidth="1"/>
    <col min="7172" max="7172" width="19.140625" style="58" customWidth="1"/>
    <col min="7173" max="7173" width="14.85546875" style="58" customWidth="1"/>
    <col min="7174" max="7424" width="11.42578125" style="58"/>
    <col min="7425" max="7425" width="67.7109375" style="58" customWidth="1"/>
    <col min="7426" max="7426" width="16.42578125" style="58" customWidth="1"/>
    <col min="7427" max="7427" width="18.5703125" style="58" customWidth="1"/>
    <col min="7428" max="7428" width="19.140625" style="58" customWidth="1"/>
    <col min="7429" max="7429" width="14.85546875" style="58" customWidth="1"/>
    <col min="7430" max="7680" width="11.42578125" style="58"/>
    <col min="7681" max="7681" width="67.7109375" style="58" customWidth="1"/>
    <col min="7682" max="7682" width="16.42578125" style="58" customWidth="1"/>
    <col min="7683" max="7683" width="18.5703125" style="58" customWidth="1"/>
    <col min="7684" max="7684" width="19.140625" style="58" customWidth="1"/>
    <col min="7685" max="7685" width="14.85546875" style="58" customWidth="1"/>
    <col min="7686" max="7936" width="11.42578125" style="58"/>
    <col min="7937" max="7937" width="67.7109375" style="58" customWidth="1"/>
    <col min="7938" max="7938" width="16.42578125" style="58" customWidth="1"/>
    <col min="7939" max="7939" width="18.5703125" style="58" customWidth="1"/>
    <col min="7940" max="7940" width="19.140625" style="58" customWidth="1"/>
    <col min="7941" max="7941" width="14.85546875" style="58" customWidth="1"/>
    <col min="7942" max="8192" width="11.42578125" style="58"/>
    <col min="8193" max="8193" width="67.7109375" style="58" customWidth="1"/>
    <col min="8194" max="8194" width="16.42578125" style="58" customWidth="1"/>
    <col min="8195" max="8195" width="18.5703125" style="58" customWidth="1"/>
    <col min="8196" max="8196" width="19.140625" style="58" customWidth="1"/>
    <col min="8197" max="8197" width="14.85546875" style="58" customWidth="1"/>
    <col min="8198" max="8448" width="11.42578125" style="58"/>
    <col min="8449" max="8449" width="67.7109375" style="58" customWidth="1"/>
    <col min="8450" max="8450" width="16.42578125" style="58" customWidth="1"/>
    <col min="8451" max="8451" width="18.5703125" style="58" customWidth="1"/>
    <col min="8452" max="8452" width="19.140625" style="58" customWidth="1"/>
    <col min="8453" max="8453" width="14.85546875" style="58" customWidth="1"/>
    <col min="8454" max="8704" width="11.42578125" style="58"/>
    <col min="8705" max="8705" width="67.7109375" style="58" customWidth="1"/>
    <col min="8706" max="8706" width="16.42578125" style="58" customWidth="1"/>
    <col min="8707" max="8707" width="18.5703125" style="58" customWidth="1"/>
    <col min="8708" max="8708" width="19.140625" style="58" customWidth="1"/>
    <col min="8709" max="8709" width="14.85546875" style="58" customWidth="1"/>
    <col min="8710" max="8960" width="11.42578125" style="58"/>
    <col min="8961" max="8961" width="67.7109375" style="58" customWidth="1"/>
    <col min="8962" max="8962" width="16.42578125" style="58" customWidth="1"/>
    <col min="8963" max="8963" width="18.5703125" style="58" customWidth="1"/>
    <col min="8964" max="8964" width="19.140625" style="58" customWidth="1"/>
    <col min="8965" max="8965" width="14.85546875" style="58" customWidth="1"/>
    <col min="8966" max="9216" width="11.42578125" style="58"/>
    <col min="9217" max="9217" width="67.7109375" style="58" customWidth="1"/>
    <col min="9218" max="9218" width="16.42578125" style="58" customWidth="1"/>
    <col min="9219" max="9219" width="18.5703125" style="58" customWidth="1"/>
    <col min="9220" max="9220" width="19.140625" style="58" customWidth="1"/>
    <col min="9221" max="9221" width="14.85546875" style="58" customWidth="1"/>
    <col min="9222" max="9472" width="11.42578125" style="58"/>
    <col min="9473" max="9473" width="67.7109375" style="58" customWidth="1"/>
    <col min="9474" max="9474" width="16.42578125" style="58" customWidth="1"/>
    <col min="9475" max="9475" width="18.5703125" style="58" customWidth="1"/>
    <col min="9476" max="9476" width="19.140625" style="58" customWidth="1"/>
    <col min="9477" max="9477" width="14.85546875" style="58" customWidth="1"/>
    <col min="9478" max="9728" width="11.42578125" style="58"/>
    <col min="9729" max="9729" width="67.7109375" style="58" customWidth="1"/>
    <col min="9730" max="9730" width="16.42578125" style="58" customWidth="1"/>
    <col min="9731" max="9731" width="18.5703125" style="58" customWidth="1"/>
    <col min="9732" max="9732" width="19.140625" style="58" customWidth="1"/>
    <col min="9733" max="9733" width="14.85546875" style="58" customWidth="1"/>
    <col min="9734" max="9984" width="11.42578125" style="58"/>
    <col min="9985" max="9985" width="67.7109375" style="58" customWidth="1"/>
    <col min="9986" max="9986" width="16.42578125" style="58" customWidth="1"/>
    <col min="9987" max="9987" width="18.5703125" style="58" customWidth="1"/>
    <col min="9988" max="9988" width="19.140625" style="58" customWidth="1"/>
    <col min="9989" max="9989" width="14.85546875" style="58" customWidth="1"/>
    <col min="9990" max="10240" width="11.42578125" style="58"/>
    <col min="10241" max="10241" width="67.7109375" style="58" customWidth="1"/>
    <col min="10242" max="10242" width="16.42578125" style="58" customWidth="1"/>
    <col min="10243" max="10243" width="18.5703125" style="58" customWidth="1"/>
    <col min="10244" max="10244" width="19.140625" style="58" customWidth="1"/>
    <col min="10245" max="10245" width="14.85546875" style="58" customWidth="1"/>
    <col min="10246" max="10496" width="11.42578125" style="58"/>
    <col min="10497" max="10497" width="67.7109375" style="58" customWidth="1"/>
    <col min="10498" max="10498" width="16.42578125" style="58" customWidth="1"/>
    <col min="10499" max="10499" width="18.5703125" style="58" customWidth="1"/>
    <col min="10500" max="10500" width="19.140625" style="58" customWidth="1"/>
    <col min="10501" max="10501" width="14.85546875" style="58" customWidth="1"/>
    <col min="10502" max="10752" width="11.42578125" style="58"/>
    <col min="10753" max="10753" width="67.7109375" style="58" customWidth="1"/>
    <col min="10754" max="10754" width="16.42578125" style="58" customWidth="1"/>
    <col min="10755" max="10755" width="18.5703125" style="58" customWidth="1"/>
    <col min="10756" max="10756" width="19.140625" style="58" customWidth="1"/>
    <col min="10757" max="10757" width="14.85546875" style="58" customWidth="1"/>
    <col min="10758" max="11008" width="11.42578125" style="58"/>
    <col min="11009" max="11009" width="67.7109375" style="58" customWidth="1"/>
    <col min="11010" max="11010" width="16.42578125" style="58" customWidth="1"/>
    <col min="11011" max="11011" width="18.5703125" style="58" customWidth="1"/>
    <col min="11012" max="11012" width="19.140625" style="58" customWidth="1"/>
    <col min="11013" max="11013" width="14.85546875" style="58" customWidth="1"/>
    <col min="11014" max="11264" width="11.42578125" style="58"/>
    <col min="11265" max="11265" width="67.7109375" style="58" customWidth="1"/>
    <col min="11266" max="11266" width="16.42578125" style="58" customWidth="1"/>
    <col min="11267" max="11267" width="18.5703125" style="58" customWidth="1"/>
    <col min="11268" max="11268" width="19.140625" style="58" customWidth="1"/>
    <col min="11269" max="11269" width="14.85546875" style="58" customWidth="1"/>
    <col min="11270" max="11520" width="11.42578125" style="58"/>
    <col min="11521" max="11521" width="67.7109375" style="58" customWidth="1"/>
    <col min="11522" max="11522" width="16.42578125" style="58" customWidth="1"/>
    <col min="11523" max="11523" width="18.5703125" style="58" customWidth="1"/>
    <col min="11524" max="11524" width="19.140625" style="58" customWidth="1"/>
    <col min="11525" max="11525" width="14.85546875" style="58" customWidth="1"/>
    <col min="11526" max="11776" width="11.42578125" style="58"/>
    <col min="11777" max="11777" width="67.7109375" style="58" customWidth="1"/>
    <col min="11778" max="11778" width="16.42578125" style="58" customWidth="1"/>
    <col min="11779" max="11779" width="18.5703125" style="58" customWidth="1"/>
    <col min="11780" max="11780" width="19.140625" style="58" customWidth="1"/>
    <col min="11781" max="11781" width="14.85546875" style="58" customWidth="1"/>
    <col min="11782" max="12032" width="11.42578125" style="58"/>
    <col min="12033" max="12033" width="67.7109375" style="58" customWidth="1"/>
    <col min="12034" max="12034" width="16.42578125" style="58" customWidth="1"/>
    <col min="12035" max="12035" width="18.5703125" style="58" customWidth="1"/>
    <col min="12036" max="12036" width="19.140625" style="58" customWidth="1"/>
    <col min="12037" max="12037" width="14.85546875" style="58" customWidth="1"/>
    <col min="12038" max="12288" width="11.42578125" style="58"/>
    <col min="12289" max="12289" width="67.7109375" style="58" customWidth="1"/>
    <col min="12290" max="12290" width="16.42578125" style="58" customWidth="1"/>
    <col min="12291" max="12291" width="18.5703125" style="58" customWidth="1"/>
    <col min="12292" max="12292" width="19.140625" style="58" customWidth="1"/>
    <col min="12293" max="12293" width="14.85546875" style="58" customWidth="1"/>
    <col min="12294" max="12544" width="11.42578125" style="58"/>
    <col min="12545" max="12545" width="67.7109375" style="58" customWidth="1"/>
    <col min="12546" max="12546" width="16.42578125" style="58" customWidth="1"/>
    <col min="12547" max="12547" width="18.5703125" style="58" customWidth="1"/>
    <col min="12548" max="12548" width="19.140625" style="58" customWidth="1"/>
    <col min="12549" max="12549" width="14.85546875" style="58" customWidth="1"/>
    <col min="12550" max="12800" width="11.42578125" style="58"/>
    <col min="12801" max="12801" width="67.7109375" style="58" customWidth="1"/>
    <col min="12802" max="12802" width="16.42578125" style="58" customWidth="1"/>
    <col min="12803" max="12803" width="18.5703125" style="58" customWidth="1"/>
    <col min="12804" max="12804" width="19.140625" style="58" customWidth="1"/>
    <col min="12805" max="12805" width="14.85546875" style="58" customWidth="1"/>
    <col min="12806" max="13056" width="11.42578125" style="58"/>
    <col min="13057" max="13057" width="67.7109375" style="58" customWidth="1"/>
    <col min="13058" max="13058" width="16.42578125" style="58" customWidth="1"/>
    <col min="13059" max="13059" width="18.5703125" style="58" customWidth="1"/>
    <col min="13060" max="13060" width="19.140625" style="58" customWidth="1"/>
    <col min="13061" max="13061" width="14.85546875" style="58" customWidth="1"/>
    <col min="13062" max="13312" width="11.42578125" style="58"/>
    <col min="13313" max="13313" width="67.7109375" style="58" customWidth="1"/>
    <col min="13314" max="13314" width="16.42578125" style="58" customWidth="1"/>
    <col min="13315" max="13315" width="18.5703125" style="58" customWidth="1"/>
    <col min="13316" max="13316" width="19.140625" style="58" customWidth="1"/>
    <col min="13317" max="13317" width="14.85546875" style="58" customWidth="1"/>
    <col min="13318" max="13568" width="11.42578125" style="58"/>
    <col min="13569" max="13569" width="67.7109375" style="58" customWidth="1"/>
    <col min="13570" max="13570" width="16.42578125" style="58" customWidth="1"/>
    <col min="13571" max="13571" width="18.5703125" style="58" customWidth="1"/>
    <col min="13572" max="13572" width="19.140625" style="58" customWidth="1"/>
    <col min="13573" max="13573" width="14.85546875" style="58" customWidth="1"/>
    <col min="13574" max="13824" width="11.42578125" style="58"/>
    <col min="13825" max="13825" width="67.7109375" style="58" customWidth="1"/>
    <col min="13826" max="13826" width="16.42578125" style="58" customWidth="1"/>
    <col min="13827" max="13827" width="18.5703125" style="58" customWidth="1"/>
    <col min="13828" max="13828" width="19.140625" style="58" customWidth="1"/>
    <col min="13829" max="13829" width="14.85546875" style="58" customWidth="1"/>
    <col min="13830" max="14080" width="11.42578125" style="58"/>
    <col min="14081" max="14081" width="67.7109375" style="58" customWidth="1"/>
    <col min="14082" max="14082" width="16.42578125" style="58" customWidth="1"/>
    <col min="14083" max="14083" width="18.5703125" style="58" customWidth="1"/>
    <col min="14084" max="14084" width="19.140625" style="58" customWidth="1"/>
    <col min="14085" max="14085" width="14.85546875" style="58" customWidth="1"/>
    <col min="14086" max="14336" width="11.42578125" style="58"/>
    <col min="14337" max="14337" width="67.7109375" style="58" customWidth="1"/>
    <col min="14338" max="14338" width="16.42578125" style="58" customWidth="1"/>
    <col min="14339" max="14339" width="18.5703125" style="58" customWidth="1"/>
    <col min="14340" max="14340" width="19.140625" style="58" customWidth="1"/>
    <col min="14341" max="14341" width="14.85546875" style="58" customWidth="1"/>
    <col min="14342" max="14592" width="11.42578125" style="58"/>
    <col min="14593" max="14593" width="67.7109375" style="58" customWidth="1"/>
    <col min="14594" max="14594" width="16.42578125" style="58" customWidth="1"/>
    <col min="14595" max="14595" width="18.5703125" style="58" customWidth="1"/>
    <col min="14596" max="14596" width="19.140625" style="58" customWidth="1"/>
    <col min="14597" max="14597" width="14.85546875" style="58" customWidth="1"/>
    <col min="14598" max="14848" width="11.42578125" style="58"/>
    <col min="14849" max="14849" width="67.7109375" style="58" customWidth="1"/>
    <col min="14850" max="14850" width="16.42578125" style="58" customWidth="1"/>
    <col min="14851" max="14851" width="18.5703125" style="58" customWidth="1"/>
    <col min="14852" max="14852" width="19.140625" style="58" customWidth="1"/>
    <col min="14853" max="14853" width="14.85546875" style="58" customWidth="1"/>
    <col min="14854" max="15104" width="11.42578125" style="58"/>
    <col min="15105" max="15105" width="67.7109375" style="58" customWidth="1"/>
    <col min="15106" max="15106" width="16.42578125" style="58" customWidth="1"/>
    <col min="15107" max="15107" width="18.5703125" style="58" customWidth="1"/>
    <col min="15108" max="15108" width="19.140625" style="58" customWidth="1"/>
    <col min="15109" max="15109" width="14.85546875" style="58" customWidth="1"/>
    <col min="15110" max="15360" width="11.42578125" style="58"/>
    <col min="15361" max="15361" width="67.7109375" style="58" customWidth="1"/>
    <col min="15362" max="15362" width="16.42578125" style="58" customWidth="1"/>
    <col min="15363" max="15363" width="18.5703125" style="58" customWidth="1"/>
    <col min="15364" max="15364" width="19.140625" style="58" customWidth="1"/>
    <col min="15365" max="15365" width="14.85546875" style="58" customWidth="1"/>
    <col min="15366" max="15616" width="11.42578125" style="58"/>
    <col min="15617" max="15617" width="67.7109375" style="58" customWidth="1"/>
    <col min="15618" max="15618" width="16.42578125" style="58" customWidth="1"/>
    <col min="15619" max="15619" width="18.5703125" style="58" customWidth="1"/>
    <col min="15620" max="15620" width="19.140625" style="58" customWidth="1"/>
    <col min="15621" max="15621" width="14.85546875" style="58" customWidth="1"/>
    <col min="15622" max="15872" width="11.42578125" style="58"/>
    <col min="15873" max="15873" width="67.7109375" style="58" customWidth="1"/>
    <col min="15874" max="15874" width="16.42578125" style="58" customWidth="1"/>
    <col min="15875" max="15875" width="18.5703125" style="58" customWidth="1"/>
    <col min="15876" max="15876" width="19.140625" style="58" customWidth="1"/>
    <col min="15877" max="15877" width="14.85546875" style="58" customWidth="1"/>
    <col min="15878" max="16128" width="11.42578125" style="58"/>
    <col min="16129" max="16129" width="67.7109375" style="58" customWidth="1"/>
    <col min="16130" max="16130" width="16.42578125" style="58" customWidth="1"/>
    <col min="16131" max="16131" width="18.5703125" style="58" customWidth="1"/>
    <col min="16132" max="16132" width="19.140625" style="58" customWidth="1"/>
    <col min="16133" max="16133" width="14.85546875" style="58" customWidth="1"/>
    <col min="16134" max="16384" width="11.42578125" style="58"/>
  </cols>
  <sheetData>
    <row r="1" spans="1:6" ht="4.5" customHeight="1">
      <c r="A1" s="1"/>
      <c r="B1" s="2"/>
      <c r="C1" s="2"/>
      <c r="D1" s="2"/>
      <c r="E1" s="3"/>
    </row>
    <row r="2" spans="1:6">
      <c r="A2" s="1" t="s">
        <v>0</v>
      </c>
      <c r="B2" s="2"/>
      <c r="C2" s="2"/>
      <c r="D2" s="2"/>
      <c r="E2" s="2"/>
      <c r="F2" s="5"/>
    </row>
    <row r="3" spans="1:6" ht="14.25" customHeight="1">
      <c r="A3" s="1" t="str">
        <f>+[1]fecha!B4</f>
        <v>AL 31 de Marzo de 2018</v>
      </c>
      <c r="B3" s="2"/>
      <c r="C3" s="2"/>
      <c r="D3" s="2"/>
      <c r="E3" s="2"/>
    </row>
    <row r="4" spans="1:6">
      <c r="A4" s="6"/>
      <c r="B4" s="7"/>
      <c r="C4" s="8"/>
      <c r="D4" s="8"/>
      <c r="E4" s="9"/>
    </row>
    <row r="5" spans="1:6">
      <c r="A5" s="10" t="s">
        <v>1</v>
      </c>
      <c r="B5" s="11" t="s">
        <v>2</v>
      </c>
      <c r="C5" s="12"/>
      <c r="D5" s="13"/>
    </row>
    <row r="6" spans="1:6">
      <c r="A6" s="10"/>
      <c r="B6" s="14"/>
      <c r="C6" s="15"/>
      <c r="D6" s="9"/>
    </row>
    <row r="7" spans="1:6">
      <c r="A7" s="16" t="s">
        <v>3</v>
      </c>
      <c r="B7" s="16"/>
      <c r="C7" s="16"/>
      <c r="D7" s="16"/>
      <c r="E7" s="16"/>
    </row>
    <row r="8" spans="1:6" hidden="1">
      <c r="A8" s="17"/>
      <c r="B8" s="18"/>
      <c r="C8" s="19"/>
      <c r="D8" s="20"/>
    </row>
    <row r="9" spans="1:6">
      <c r="A9" s="21" t="s">
        <v>4</v>
      </c>
      <c r="B9" s="22"/>
      <c r="C9" s="8"/>
      <c r="D9" s="8"/>
    </row>
    <row r="10" spans="1:6">
      <c r="A10" s="23" t="s">
        <v>5</v>
      </c>
      <c r="B10" s="24"/>
      <c r="C10" s="8"/>
      <c r="D10" s="8"/>
    </row>
    <row r="11" spans="1:6" hidden="1">
      <c r="A11" s="4"/>
      <c r="B11" s="24"/>
      <c r="C11" s="4"/>
      <c r="D11" s="4"/>
    </row>
    <row r="12" spans="1:6">
      <c r="A12" s="25" t="s">
        <v>6</v>
      </c>
      <c r="B12" s="9"/>
      <c r="C12" s="9"/>
      <c r="D12" s="9"/>
    </row>
    <row r="13" spans="1:6" hidden="1">
      <c r="A13" s="26"/>
      <c r="B13" s="20"/>
      <c r="C13" s="20"/>
      <c r="D13" s="20"/>
      <c r="E13" s="9"/>
    </row>
    <row r="14" spans="1:6" ht="20.25" customHeight="1">
      <c r="A14" s="27" t="s">
        <v>7</v>
      </c>
      <c r="B14" s="28" t="s">
        <v>8</v>
      </c>
      <c r="C14" s="29" t="s">
        <v>9</v>
      </c>
      <c r="D14" s="29" t="s">
        <v>10</v>
      </c>
      <c r="E14" s="9"/>
    </row>
    <row r="15" spans="1:6">
      <c r="A15" s="30" t="s">
        <v>11</v>
      </c>
      <c r="B15" s="31"/>
      <c r="C15" s="32">
        <v>0</v>
      </c>
      <c r="D15" s="33">
        <v>0</v>
      </c>
      <c r="E15" s="9"/>
    </row>
    <row r="16" spans="1:6">
      <c r="A16" s="34"/>
      <c r="B16" s="35"/>
      <c r="C16" s="36">
        <v>0</v>
      </c>
      <c r="D16" s="37">
        <v>0</v>
      </c>
      <c r="E16" s="38"/>
    </row>
    <row r="17" spans="1:5">
      <c r="A17" s="34" t="s">
        <v>12</v>
      </c>
      <c r="B17" s="35"/>
      <c r="C17" s="36">
        <v>0</v>
      </c>
      <c r="D17" s="37">
        <v>0</v>
      </c>
      <c r="E17" s="38"/>
    </row>
    <row r="18" spans="1:5">
      <c r="A18" s="39" t="s">
        <v>13</v>
      </c>
      <c r="B18" s="40">
        <f>VLOOKUP(A18,'[1]NDM 1'!$A:$E,2,FALSE)</f>
        <v>1832034.51</v>
      </c>
      <c r="C18" s="41">
        <v>0</v>
      </c>
      <c r="D18" s="37">
        <v>0</v>
      </c>
      <c r="E18" s="9"/>
    </row>
    <row r="19" spans="1:5">
      <c r="A19" s="39" t="s">
        <v>14</v>
      </c>
      <c r="B19" s="40">
        <f>VLOOKUP(A19,'[1]NDM 1'!$A:$E,2,FALSE)</f>
        <v>266562.48</v>
      </c>
      <c r="C19" s="41">
        <v>0</v>
      </c>
      <c r="D19" s="37">
        <v>0</v>
      </c>
      <c r="E19" s="9"/>
    </row>
    <row r="20" spans="1:5">
      <c r="A20" s="42"/>
      <c r="B20" s="43"/>
      <c r="C20" s="44">
        <v>0</v>
      </c>
      <c r="D20" s="37">
        <v>0</v>
      </c>
      <c r="E20" s="9"/>
    </row>
    <row r="21" spans="1:5">
      <c r="A21" s="45" t="s">
        <v>15</v>
      </c>
      <c r="B21" s="46"/>
      <c r="C21" s="47">
        <v>0</v>
      </c>
      <c r="D21" s="48">
        <v>0</v>
      </c>
      <c r="E21" s="9"/>
    </row>
    <row r="22" spans="1:5">
      <c r="A22" s="26"/>
      <c r="B22" s="49">
        <f>SUM(B15:B21)</f>
        <v>2098596.9900000002</v>
      </c>
      <c r="C22" s="29"/>
      <c r="D22" s="49">
        <f>SUM(D15:D21)</f>
        <v>0</v>
      </c>
    </row>
    <row r="23" spans="1:5">
      <c r="A23" s="26"/>
      <c r="B23" s="20"/>
      <c r="C23" s="20"/>
      <c r="D23" s="20"/>
    </row>
    <row r="24" spans="1:5">
      <c r="A24" s="26"/>
      <c r="B24" s="20"/>
      <c r="C24" s="20"/>
      <c r="D24" s="20"/>
    </row>
    <row r="25" spans="1:5">
      <c r="A25" s="50" t="s">
        <v>16</v>
      </c>
      <c r="B25" s="51"/>
      <c r="C25" s="20"/>
      <c r="D25" s="20"/>
    </row>
    <row r="26" spans="1:5" hidden="1"/>
    <row r="27" spans="1:5" ht="18.75" customHeight="1">
      <c r="A27" s="27" t="s">
        <v>17</v>
      </c>
      <c r="B27" s="29" t="s">
        <v>8</v>
      </c>
      <c r="C27" s="29" t="s">
        <v>18</v>
      </c>
      <c r="D27" s="29" t="s">
        <v>19</v>
      </c>
    </row>
    <row r="28" spans="1:5">
      <c r="A28" s="52" t="s">
        <v>20</v>
      </c>
      <c r="B28" s="53"/>
      <c r="C28" s="53"/>
      <c r="D28" s="53"/>
    </row>
    <row r="29" spans="1:5">
      <c r="A29" s="54" t="s">
        <v>21</v>
      </c>
      <c r="B29" s="40">
        <f>VLOOKUP(A29,'[1]NDM 1'!$A:$E,2,FALSE)</f>
        <v>667103.67000000004</v>
      </c>
      <c r="C29" s="40">
        <f>VLOOKUP(A29,'[1]NDM 1'!$A:$E,3,FALSE)</f>
        <v>1805795.83</v>
      </c>
      <c r="D29" s="40">
        <v>1220840</v>
      </c>
    </row>
    <row r="30" spans="1:5">
      <c r="A30" s="55"/>
      <c r="B30" s="53"/>
      <c r="C30" s="53"/>
      <c r="D30" s="53"/>
    </row>
    <row r="31" spans="1:5" ht="14.25" customHeight="1">
      <c r="A31" s="55" t="s">
        <v>22</v>
      </c>
      <c r="B31" s="53"/>
      <c r="C31" s="53"/>
      <c r="D31" s="53"/>
    </row>
    <row r="32" spans="1:5" ht="14.25" customHeight="1">
      <c r="A32" s="56"/>
      <c r="B32" s="57"/>
      <c r="C32" s="57"/>
      <c r="D32" s="57"/>
    </row>
    <row r="33" spans="1:5" ht="14.25" customHeight="1">
      <c r="B33" s="59">
        <f>SUM(B28:B32)</f>
        <v>667103.67000000004</v>
      </c>
      <c r="C33" s="59">
        <f>SUM(C28:C32)</f>
        <v>1805795.83</v>
      </c>
      <c r="D33" s="59">
        <f>SUM(D28:D32)</f>
        <v>1220840</v>
      </c>
    </row>
    <row r="34" spans="1:5" ht="14.25" customHeight="1">
      <c r="B34" s="60"/>
      <c r="C34" s="60"/>
      <c r="D34" s="60"/>
    </row>
    <row r="35" spans="1:5" ht="14.25" hidden="1" customHeight="1"/>
    <row r="36" spans="1:5" ht="23.25" customHeight="1">
      <c r="A36" s="61" t="s">
        <v>23</v>
      </c>
      <c r="B36" s="62" t="s">
        <v>8</v>
      </c>
      <c r="C36" s="63" t="s">
        <v>24</v>
      </c>
      <c r="D36" s="29" t="s">
        <v>25</v>
      </c>
    </row>
    <row r="37" spans="1:5" ht="14.25" customHeight="1">
      <c r="A37" s="64" t="s">
        <v>26</v>
      </c>
      <c r="B37" s="65">
        <f>SUM(B38:B43)</f>
        <v>889253.71000000008</v>
      </c>
      <c r="C37" s="65">
        <f>SUM(C38:C43)</f>
        <v>889253.71000000008</v>
      </c>
      <c r="D37" s="40">
        <v>0</v>
      </c>
    </row>
    <row r="38" spans="1:5" ht="14.25" customHeight="1">
      <c r="A38" s="66" t="s">
        <v>27</v>
      </c>
      <c r="B38" s="67">
        <v>10157</v>
      </c>
      <c r="C38" s="40">
        <v>10157</v>
      </c>
      <c r="D38" s="40">
        <v>0</v>
      </c>
    </row>
    <row r="39" spans="1:5" ht="14.25" customHeight="1">
      <c r="A39" s="68" t="s">
        <v>28</v>
      </c>
      <c r="B39" s="67">
        <v>9589.14</v>
      </c>
      <c r="C39" s="40">
        <v>9589.14</v>
      </c>
      <c r="D39" s="40">
        <v>0</v>
      </c>
    </row>
    <row r="40" spans="1:5" ht="14.25" customHeight="1">
      <c r="A40" s="66" t="s">
        <v>29</v>
      </c>
      <c r="B40" s="67">
        <v>3849.1</v>
      </c>
      <c r="C40" s="40">
        <v>3849.1</v>
      </c>
      <c r="D40" s="40">
        <v>0</v>
      </c>
    </row>
    <row r="41" spans="1:5" ht="14.25" customHeight="1">
      <c r="A41" s="66" t="s">
        <v>30</v>
      </c>
      <c r="B41" s="67">
        <v>33970.06</v>
      </c>
      <c r="C41" s="40">
        <v>33970.06</v>
      </c>
      <c r="D41" s="40">
        <v>0</v>
      </c>
    </row>
    <row r="42" spans="1:5" ht="14.25" customHeight="1">
      <c r="A42" s="66" t="s">
        <v>31</v>
      </c>
      <c r="B42" s="67">
        <v>831688.41</v>
      </c>
      <c r="C42" s="40">
        <v>831688.41</v>
      </c>
      <c r="D42" s="40">
        <v>0</v>
      </c>
    </row>
    <row r="43" spans="1:5" ht="14.25" customHeight="1">
      <c r="A43" s="66" t="s">
        <v>32</v>
      </c>
      <c r="B43" s="67">
        <v>0</v>
      </c>
      <c r="C43" s="40">
        <v>0</v>
      </c>
      <c r="D43" s="40">
        <v>0</v>
      </c>
    </row>
    <row r="44" spans="1:5" ht="14.25" customHeight="1">
      <c r="A44" s="69"/>
      <c r="B44" s="70"/>
      <c r="C44" s="53"/>
      <c r="D44" s="53"/>
    </row>
    <row r="45" spans="1:5" ht="14.25" customHeight="1">
      <c r="A45" s="64" t="s">
        <v>33</v>
      </c>
      <c r="B45" s="65">
        <f>+B46</f>
        <v>32328.12</v>
      </c>
      <c r="C45" s="71">
        <f>+C46</f>
        <v>32328.12</v>
      </c>
      <c r="D45" s="40">
        <v>0</v>
      </c>
      <c r="E45" s="72"/>
    </row>
    <row r="46" spans="1:5" ht="14.25" customHeight="1">
      <c r="A46" s="66" t="s">
        <v>34</v>
      </c>
      <c r="B46" s="67">
        <v>32328.12</v>
      </c>
      <c r="C46" s="40">
        <v>32328.12</v>
      </c>
      <c r="D46" s="40"/>
      <c r="E46" s="9"/>
    </row>
    <row r="47" spans="1:5" ht="14.25" customHeight="1">
      <c r="A47" s="73"/>
      <c r="B47" s="74"/>
      <c r="C47" s="57"/>
      <c r="D47" s="57"/>
    </row>
    <row r="48" spans="1:5" ht="14.25" customHeight="1">
      <c r="B48" s="59">
        <f>+B37+B45</f>
        <v>921581.83000000007</v>
      </c>
      <c r="C48" s="59">
        <f>+C37+C45</f>
        <v>921581.83000000007</v>
      </c>
      <c r="D48" s="75">
        <f>SUM(D36:D47)</f>
        <v>0</v>
      </c>
    </row>
    <row r="49" spans="1:5" ht="14.25" customHeight="1"/>
    <row r="50" spans="1:5" ht="14.25" customHeight="1">
      <c r="A50" s="50" t="s">
        <v>35</v>
      </c>
    </row>
    <row r="51" spans="1:5" ht="14.25" hidden="1" customHeight="1">
      <c r="A51" s="76"/>
    </row>
    <row r="52" spans="1:5" ht="24" customHeight="1">
      <c r="A52" s="27" t="s">
        <v>36</v>
      </c>
      <c r="B52" s="29" t="s">
        <v>8</v>
      </c>
      <c r="C52" s="29" t="s">
        <v>37</v>
      </c>
    </row>
    <row r="53" spans="1:5" ht="14.25" customHeight="1">
      <c r="A53" s="52" t="s">
        <v>38</v>
      </c>
      <c r="B53" s="77">
        <v>0</v>
      </c>
      <c r="C53" s="78">
        <v>0</v>
      </c>
    </row>
    <row r="54" spans="1:5" ht="14.25" customHeight="1">
      <c r="A54" s="55"/>
      <c r="B54" s="37"/>
      <c r="C54" s="79">
        <v>0</v>
      </c>
    </row>
    <row r="55" spans="1:5" ht="14.25" customHeight="1">
      <c r="A55" s="55" t="s">
        <v>39</v>
      </c>
      <c r="B55" s="77">
        <v>0</v>
      </c>
      <c r="C55" s="80">
        <v>0</v>
      </c>
    </row>
    <row r="56" spans="1:5" ht="14.25" customHeight="1">
      <c r="A56" s="56"/>
      <c r="B56" s="48"/>
      <c r="C56" s="81">
        <v>0</v>
      </c>
    </row>
    <row r="57" spans="1:5" ht="14.25" customHeight="1">
      <c r="A57" s="82"/>
      <c r="B57" s="75">
        <f>SUM(B52:B56)</f>
        <v>0</v>
      </c>
      <c r="C57" s="83">
        <f>SUM(C52:C56)</f>
        <v>0</v>
      </c>
    </row>
    <row r="58" spans="1:5" ht="14.25" customHeight="1">
      <c r="A58" s="82"/>
      <c r="B58" s="84"/>
      <c r="C58" s="84"/>
    </row>
    <row r="59" spans="1:5" ht="14.25" customHeight="1">
      <c r="A59" s="50" t="s">
        <v>40</v>
      </c>
    </row>
    <row r="60" spans="1:5" ht="14.25" hidden="1" customHeight="1">
      <c r="A60" s="76"/>
    </row>
    <row r="61" spans="1:5" ht="27.75" customHeight="1">
      <c r="A61" s="85" t="s">
        <v>41</v>
      </c>
      <c r="B61" s="86" t="s">
        <v>8</v>
      </c>
      <c r="C61" s="86" t="s">
        <v>9</v>
      </c>
      <c r="D61" s="86" t="s">
        <v>42</v>
      </c>
      <c r="E61" s="87" t="s">
        <v>43</v>
      </c>
    </row>
    <row r="62" spans="1:5" ht="14.25" customHeight="1">
      <c r="A62" s="88" t="s">
        <v>44</v>
      </c>
      <c r="B62" s="89">
        <v>0</v>
      </c>
      <c r="C62" s="33">
        <v>0</v>
      </c>
      <c r="D62" s="33">
        <v>0</v>
      </c>
      <c r="E62" s="90">
        <v>0</v>
      </c>
    </row>
    <row r="63" spans="1:5" ht="14.25" hidden="1" customHeight="1">
      <c r="A63" s="88"/>
      <c r="B63" s="37"/>
      <c r="C63" s="37">
        <v>0</v>
      </c>
      <c r="D63" s="37">
        <v>0</v>
      </c>
      <c r="E63" s="91">
        <v>0</v>
      </c>
    </row>
    <row r="64" spans="1:5" ht="14.25" hidden="1" customHeight="1">
      <c r="A64" s="88"/>
      <c r="B64" s="37"/>
      <c r="C64" s="37">
        <v>0</v>
      </c>
      <c r="D64" s="37">
        <v>0</v>
      </c>
      <c r="E64" s="91">
        <v>0</v>
      </c>
    </row>
    <row r="65" spans="1:5" ht="14.25" customHeight="1">
      <c r="A65" s="92"/>
      <c r="B65" s="93"/>
      <c r="C65" s="93">
        <v>0</v>
      </c>
      <c r="D65" s="93">
        <v>0</v>
      </c>
      <c r="E65" s="94">
        <v>0</v>
      </c>
    </row>
    <row r="66" spans="1:5" ht="15" customHeight="1">
      <c r="A66" s="82"/>
      <c r="B66" s="95">
        <f>SUM(B61:B65)</f>
        <v>0</v>
      </c>
      <c r="C66" s="96">
        <v>0</v>
      </c>
      <c r="D66" s="96">
        <v>0</v>
      </c>
      <c r="E66" s="96">
        <v>0</v>
      </c>
    </row>
    <row r="67" spans="1:5">
      <c r="A67" s="82"/>
      <c r="B67" s="97"/>
      <c r="C67" s="97"/>
      <c r="D67" s="97"/>
      <c r="E67" s="98"/>
    </row>
    <row r="68" spans="1:5" hidden="1">
      <c r="A68" s="82"/>
      <c r="B68" s="97"/>
      <c r="C68" s="97"/>
      <c r="D68" s="97"/>
      <c r="E68" s="98"/>
    </row>
    <row r="69" spans="1:5" ht="26.25" customHeight="1">
      <c r="A69" s="85" t="s">
        <v>45</v>
      </c>
      <c r="B69" s="86" t="s">
        <v>8</v>
      </c>
      <c r="C69" s="86" t="s">
        <v>9</v>
      </c>
      <c r="D69" s="87" t="s">
        <v>46</v>
      </c>
      <c r="E69" s="98"/>
    </row>
    <row r="70" spans="1:5">
      <c r="A70" s="99" t="s">
        <v>47</v>
      </c>
      <c r="B70" s="89">
        <v>0</v>
      </c>
      <c r="C70" s="37">
        <v>0</v>
      </c>
      <c r="D70" s="79">
        <v>0</v>
      </c>
      <c r="E70" s="98"/>
    </row>
    <row r="71" spans="1:5">
      <c r="A71" s="100"/>
      <c r="B71" s="93"/>
      <c r="C71" s="93">
        <v>0</v>
      </c>
      <c r="D71" s="101">
        <v>0</v>
      </c>
      <c r="E71" s="98"/>
    </row>
    <row r="72" spans="1:5" ht="16.5" customHeight="1">
      <c r="A72" s="56"/>
      <c r="B72" s="95">
        <f>SUM(B70:B71)</f>
        <v>0</v>
      </c>
      <c r="C72" s="102"/>
      <c r="D72" s="102"/>
      <c r="E72" s="98"/>
    </row>
    <row r="73" spans="1:5">
      <c r="A73" s="82"/>
      <c r="B73" s="97"/>
      <c r="C73" s="97"/>
      <c r="D73" s="97"/>
      <c r="E73" s="98"/>
    </row>
    <row r="74" spans="1:5">
      <c r="A74" s="50" t="s">
        <v>48</v>
      </c>
    </row>
    <row r="75" spans="1:5" hidden="1">
      <c r="A75" s="76"/>
    </row>
    <row r="76" spans="1:5" ht="24" customHeight="1">
      <c r="A76" s="103" t="s">
        <v>49</v>
      </c>
      <c r="B76" s="86" t="s">
        <v>50</v>
      </c>
      <c r="C76" s="86" t="s">
        <v>51</v>
      </c>
      <c r="D76" s="87" t="s">
        <v>52</v>
      </c>
    </row>
    <row r="77" spans="1:5">
      <c r="A77" s="104" t="s">
        <v>53</v>
      </c>
      <c r="B77" s="105">
        <f>SUM(B78:B80)</f>
        <v>37442337.859999999</v>
      </c>
      <c r="C77" s="105">
        <f>SUM(C78:C80)</f>
        <v>37442337.859999999</v>
      </c>
      <c r="D77" s="106">
        <f>SUM(D78:D80)</f>
        <v>0</v>
      </c>
    </row>
    <row r="78" spans="1:5">
      <c r="A78" s="107" t="s">
        <v>54</v>
      </c>
      <c r="B78" s="108">
        <f>VLOOKUP(A78,'[1]NDM 1'!$A:$E,2,FALSE)</f>
        <v>1485312</v>
      </c>
      <c r="C78" s="108">
        <f>VLOOKUP(A78,'[1]NDM 1'!$A:$E,3,FALSE)</f>
        <v>1485312</v>
      </c>
      <c r="D78" s="109">
        <f>+C78-B78</f>
        <v>0</v>
      </c>
    </row>
    <row r="79" spans="1:5">
      <c r="A79" s="107" t="s">
        <v>55</v>
      </c>
      <c r="B79" s="108">
        <f>VLOOKUP(A79,'[1]NDM 1'!$A:$E,2,FALSE)</f>
        <v>35957025.859999999</v>
      </c>
      <c r="C79" s="108">
        <f>VLOOKUP(A79,'[1]NDM 1'!$A:$E,3,FALSE)</f>
        <v>35957025.859999999</v>
      </c>
      <c r="D79" s="109">
        <f>+C79-B79</f>
        <v>0</v>
      </c>
    </row>
    <row r="80" spans="1:5">
      <c r="A80" s="107" t="s">
        <v>56</v>
      </c>
      <c r="B80" s="108">
        <v>0</v>
      </c>
      <c r="C80" s="108">
        <v>0</v>
      </c>
      <c r="D80" s="109">
        <f>+C80-B80</f>
        <v>0</v>
      </c>
    </row>
    <row r="81" spans="1:5" ht="8.25" customHeight="1">
      <c r="A81" s="110"/>
      <c r="B81" s="111"/>
      <c r="C81" s="112"/>
      <c r="D81" s="113"/>
    </row>
    <row r="82" spans="1:5">
      <c r="A82" s="110" t="s">
        <v>57</v>
      </c>
      <c r="B82" s="114">
        <f>SUM(B83:B107)</f>
        <v>160677011.52999997</v>
      </c>
      <c r="C82" s="114">
        <f>SUM(C83:C107)</f>
        <v>160683011.52999997</v>
      </c>
      <c r="D82" s="114">
        <f>SUM(D83:D107)</f>
        <v>6000</v>
      </c>
      <c r="E82" s="115"/>
    </row>
    <row r="83" spans="1:5">
      <c r="A83" s="107" t="s">
        <v>58</v>
      </c>
      <c r="B83" s="108">
        <f>VLOOKUP(A83,'[1]NDM 1'!$A:$E,2,FALSE)</f>
        <v>260913.64</v>
      </c>
      <c r="C83" s="108">
        <f>VLOOKUP(A83,'[1]NDM 1'!$A:$E,3,FALSE)</f>
        <v>266913.64</v>
      </c>
      <c r="D83" s="109">
        <f t="shared" ref="D83:D107" si="0">+C83-B83</f>
        <v>6000</v>
      </c>
      <c r="E83" s="24"/>
    </row>
    <row r="84" spans="1:5">
      <c r="A84" s="107" t="s">
        <v>59</v>
      </c>
      <c r="B84" s="108">
        <f>VLOOKUP(A84,'[1]NDM 1'!$A:$E,2,FALSE)</f>
        <v>1241435.93</v>
      </c>
      <c r="C84" s="108">
        <f>VLOOKUP(A84,'[1]NDM 1'!$A:$E,3,FALSE)</f>
        <v>1241435.93</v>
      </c>
      <c r="D84" s="109">
        <f t="shared" si="0"/>
        <v>0</v>
      </c>
      <c r="E84" s="24"/>
    </row>
    <row r="85" spans="1:5">
      <c r="A85" s="107" t="s">
        <v>60</v>
      </c>
      <c r="B85" s="108">
        <f>VLOOKUP(A85,'[1]NDM 1'!$A:$E,2,FALSE)</f>
        <v>4267.24</v>
      </c>
      <c r="C85" s="108">
        <f>VLOOKUP(A85,'[1]NDM 1'!$A:$E,3,FALSE)</f>
        <v>4267.24</v>
      </c>
      <c r="D85" s="109">
        <f t="shared" si="0"/>
        <v>0</v>
      </c>
      <c r="E85" s="24"/>
    </row>
    <row r="86" spans="1:5">
      <c r="A86" s="107" t="s">
        <v>61</v>
      </c>
      <c r="B86" s="108">
        <f>VLOOKUP(A86,'[1]NDM 1'!$A:$E,2,FALSE)</f>
        <v>10427661.26</v>
      </c>
      <c r="C86" s="108">
        <f>VLOOKUP(A86,'[1]NDM 1'!$A:$E,3,FALSE)</f>
        <v>10427661.26</v>
      </c>
      <c r="D86" s="109">
        <f t="shared" si="0"/>
        <v>0</v>
      </c>
      <c r="E86" s="24"/>
    </row>
    <row r="87" spans="1:5">
      <c r="A87" s="107" t="s">
        <v>62</v>
      </c>
      <c r="B87" s="108">
        <f>VLOOKUP(A87,'[1]NDM 1'!$A:$E,2,FALSE)</f>
        <v>6195931.1100000003</v>
      </c>
      <c r="C87" s="108">
        <f>VLOOKUP(A87,'[1]NDM 1'!$A:$E,3,FALSE)</f>
        <v>6195931.1100000003</v>
      </c>
      <c r="D87" s="109">
        <f t="shared" si="0"/>
        <v>0</v>
      </c>
      <c r="E87" s="24"/>
    </row>
    <row r="88" spans="1:5">
      <c r="A88" s="107" t="s">
        <v>63</v>
      </c>
      <c r="B88" s="108">
        <f>VLOOKUP(A88,'[1]NDM 1'!$A:$E,2,FALSE)</f>
        <v>489761.47</v>
      </c>
      <c r="C88" s="108">
        <f>VLOOKUP(A88,'[1]NDM 1'!$A:$E,3,FALSE)</f>
        <v>489761.47</v>
      </c>
      <c r="D88" s="109">
        <f t="shared" si="0"/>
        <v>0</v>
      </c>
      <c r="E88" s="24"/>
    </row>
    <row r="89" spans="1:5">
      <c r="A89" s="107" t="s">
        <v>64</v>
      </c>
      <c r="B89" s="108">
        <f>VLOOKUP(A89,'[1]NDM 1'!$A:$E,2,FALSE)</f>
        <v>2180330.66</v>
      </c>
      <c r="C89" s="108">
        <f>VLOOKUP(A89,'[1]NDM 1'!$A:$E,3,FALSE)</f>
        <v>2180330.66</v>
      </c>
      <c r="D89" s="109">
        <f t="shared" si="0"/>
        <v>0</v>
      </c>
      <c r="E89" s="24"/>
    </row>
    <row r="90" spans="1:5">
      <c r="A90" s="107" t="s">
        <v>65</v>
      </c>
      <c r="B90" s="108">
        <f>VLOOKUP(A90,'[1]NDM 1'!$A:$E,2,FALSE)</f>
        <v>830932.61</v>
      </c>
      <c r="C90" s="108">
        <f>VLOOKUP(A90,'[1]NDM 1'!$A:$E,3,FALSE)</f>
        <v>830932.61</v>
      </c>
      <c r="D90" s="109">
        <f t="shared" si="0"/>
        <v>0</v>
      </c>
      <c r="E90" s="24"/>
    </row>
    <row r="91" spans="1:5">
      <c r="A91" s="107" t="s">
        <v>66</v>
      </c>
      <c r="B91" s="108">
        <f>VLOOKUP(A91,'[1]NDM 1'!$A:$E,2,FALSE)</f>
        <v>2690862.59</v>
      </c>
      <c r="C91" s="108">
        <f>VLOOKUP(A91,'[1]NDM 1'!$A:$E,3,FALSE)</f>
        <v>2690862.59</v>
      </c>
      <c r="D91" s="109">
        <f t="shared" si="0"/>
        <v>0</v>
      </c>
      <c r="E91" s="24"/>
    </row>
    <row r="92" spans="1:5">
      <c r="A92" s="107" t="s">
        <v>67</v>
      </c>
      <c r="B92" s="108">
        <f>VLOOKUP(A92,'[1]NDM 1'!$A:$E,2,FALSE)</f>
        <v>57875</v>
      </c>
      <c r="C92" s="108">
        <f>VLOOKUP(A92,'[1]NDM 1'!$A:$E,3,FALSE)</f>
        <v>57875</v>
      </c>
      <c r="D92" s="109">
        <f t="shared" si="0"/>
        <v>0</v>
      </c>
      <c r="E92" s="24"/>
    </row>
    <row r="93" spans="1:5">
      <c r="A93" s="107" t="s">
        <v>68</v>
      </c>
      <c r="B93" s="108">
        <f>VLOOKUP(A93,'[1]NDM 1'!$A:$E,2,FALSE)</f>
        <v>1642775</v>
      </c>
      <c r="C93" s="108">
        <f>VLOOKUP(A93,'[1]NDM 1'!$A:$E,3,FALSE)</f>
        <v>1642775</v>
      </c>
      <c r="D93" s="109">
        <f t="shared" si="0"/>
        <v>0</v>
      </c>
      <c r="E93" s="24"/>
    </row>
    <row r="94" spans="1:5">
      <c r="A94" s="107" t="s">
        <v>69</v>
      </c>
      <c r="B94" s="108">
        <f>VLOOKUP(A94,'[1]NDM 1'!$A:$E,2,FALSE)</f>
        <v>3546284.88</v>
      </c>
      <c r="C94" s="108">
        <f>VLOOKUP(A94,'[1]NDM 1'!$A:$E,3,FALSE)</f>
        <v>3546284.88</v>
      </c>
      <c r="D94" s="109">
        <f t="shared" si="0"/>
        <v>0</v>
      </c>
      <c r="E94" s="24"/>
    </row>
    <row r="95" spans="1:5">
      <c r="A95" s="107" t="s">
        <v>70</v>
      </c>
      <c r="B95" s="108">
        <f>VLOOKUP(A95,'[1]NDM 1'!$A:$E,2,FALSE)</f>
        <v>156178.97</v>
      </c>
      <c r="C95" s="108">
        <f>VLOOKUP(A95,'[1]NDM 1'!$A:$E,3,FALSE)</f>
        <v>156178.97</v>
      </c>
      <c r="D95" s="109">
        <f t="shared" si="0"/>
        <v>0</v>
      </c>
      <c r="E95" s="24"/>
    </row>
    <row r="96" spans="1:5">
      <c r="A96" s="107" t="s">
        <v>71</v>
      </c>
      <c r="B96" s="108">
        <f>VLOOKUP(A96,'[1]NDM 1'!$A:$E,2,FALSE)</f>
        <v>367000</v>
      </c>
      <c r="C96" s="108">
        <f>VLOOKUP(A96,'[1]NDM 1'!$A:$E,3,FALSE)</f>
        <v>367000</v>
      </c>
      <c r="D96" s="109">
        <f t="shared" si="0"/>
        <v>0</v>
      </c>
      <c r="E96" s="24"/>
    </row>
    <row r="97" spans="1:5">
      <c r="A97" s="107" t="s">
        <v>72</v>
      </c>
      <c r="B97" s="108">
        <f>VLOOKUP(A97,'[1]NDM 1'!$A:$E,2,FALSE)</f>
        <v>45418</v>
      </c>
      <c r="C97" s="108">
        <f>VLOOKUP(A97,'[1]NDM 1'!$A:$E,3,FALSE)</f>
        <v>45418</v>
      </c>
      <c r="D97" s="109">
        <f t="shared" si="0"/>
        <v>0</v>
      </c>
      <c r="E97" s="24"/>
    </row>
    <row r="98" spans="1:5">
      <c r="A98" s="107" t="s">
        <v>73</v>
      </c>
      <c r="B98" s="108">
        <f>VLOOKUP(A98,'[1]NDM 1'!$A:$E,2,FALSE)</f>
        <v>134392.29999999999</v>
      </c>
      <c r="C98" s="108">
        <f>VLOOKUP(A98,'[1]NDM 1'!$A:$E,3,FALSE)</f>
        <v>134392.29999999999</v>
      </c>
      <c r="D98" s="109">
        <f t="shared" si="0"/>
        <v>0</v>
      </c>
      <c r="E98" s="24"/>
    </row>
    <row r="99" spans="1:5">
      <c r="A99" s="107" t="s">
        <v>74</v>
      </c>
      <c r="B99" s="108">
        <f>VLOOKUP(A99,'[1]NDM 1'!$A:$E,2,FALSE)</f>
        <v>57816000.82</v>
      </c>
      <c r="C99" s="108">
        <f>VLOOKUP(A99,'[1]NDM 1'!$A:$E,3,FALSE)</f>
        <v>57816000.82</v>
      </c>
      <c r="D99" s="109">
        <f t="shared" si="0"/>
        <v>0</v>
      </c>
      <c r="E99" s="24"/>
    </row>
    <row r="100" spans="1:5">
      <c r="A100" s="107" t="s">
        <v>75</v>
      </c>
      <c r="B100" s="108">
        <f>VLOOKUP(A100,'[1]NDM 1'!$A:$E,2,FALSE)</f>
        <v>66880551.420000002</v>
      </c>
      <c r="C100" s="108">
        <f>VLOOKUP(A100,'[1]NDM 1'!$A:$E,3,FALSE)</f>
        <v>66880551.420000002</v>
      </c>
      <c r="D100" s="109">
        <f t="shared" si="0"/>
        <v>0</v>
      </c>
      <c r="E100" s="24"/>
    </row>
    <row r="101" spans="1:5">
      <c r="A101" s="107" t="s">
        <v>76</v>
      </c>
      <c r="B101" s="108">
        <f>VLOOKUP(A101,'[1]NDM 1'!$A:$E,2,FALSE)</f>
        <v>4332162</v>
      </c>
      <c r="C101" s="108">
        <f>VLOOKUP(A101,'[1]NDM 1'!$A:$E,3,FALSE)</f>
        <v>4332162</v>
      </c>
      <c r="D101" s="109">
        <f t="shared" si="0"/>
        <v>0</v>
      </c>
      <c r="E101" s="24"/>
    </row>
    <row r="102" spans="1:5">
      <c r="A102" s="107" t="s">
        <v>77</v>
      </c>
      <c r="B102" s="108">
        <f>VLOOKUP(A102,'[1]NDM 1'!$A:$E,2,FALSE)</f>
        <v>919561.5</v>
      </c>
      <c r="C102" s="108">
        <f>VLOOKUP(A102,'[1]NDM 1'!$A:$E,3,FALSE)</f>
        <v>919561.5</v>
      </c>
      <c r="D102" s="109">
        <f t="shared" si="0"/>
        <v>0</v>
      </c>
      <c r="E102" s="24"/>
    </row>
    <row r="103" spans="1:5">
      <c r="A103" s="107" t="s">
        <v>78</v>
      </c>
      <c r="B103" s="108">
        <f>VLOOKUP(A103,'[1]NDM 1'!$A:$E,2,FALSE)</f>
        <v>25411.63</v>
      </c>
      <c r="C103" s="108">
        <f>VLOOKUP(A103,'[1]NDM 1'!$A:$E,3,FALSE)</f>
        <v>25411.63</v>
      </c>
      <c r="D103" s="109">
        <f t="shared" si="0"/>
        <v>0</v>
      </c>
      <c r="E103" s="24"/>
    </row>
    <row r="104" spans="1:5">
      <c r="A104" s="107" t="s">
        <v>79</v>
      </c>
      <c r="B104" s="108">
        <f>VLOOKUP(A104,'[1]NDM 1'!$A:$E,2,FALSE)</f>
        <v>37206.26</v>
      </c>
      <c r="C104" s="108">
        <f>VLOOKUP(A104,'[1]NDM 1'!$A:$E,3,FALSE)</f>
        <v>37206.26</v>
      </c>
      <c r="D104" s="109">
        <f t="shared" si="0"/>
        <v>0</v>
      </c>
      <c r="E104" s="24"/>
    </row>
    <row r="105" spans="1:5">
      <c r="A105" s="107" t="s">
        <v>80</v>
      </c>
      <c r="B105" s="108">
        <f>VLOOKUP(A105,'[1]NDM 1'!$A:$E,2,FALSE)</f>
        <v>379254.83</v>
      </c>
      <c r="C105" s="108">
        <f>VLOOKUP(A105,'[1]NDM 1'!$A:$E,3,FALSE)</f>
        <v>379254.83</v>
      </c>
      <c r="D105" s="109">
        <f t="shared" si="0"/>
        <v>0</v>
      </c>
      <c r="E105" s="24"/>
    </row>
    <row r="106" spans="1:5">
      <c r="A106" s="107" t="s">
        <v>81</v>
      </c>
      <c r="B106" s="108">
        <f>VLOOKUP(A106,'[1]NDM 1'!$A:$E,2,FALSE)</f>
        <v>7170</v>
      </c>
      <c r="C106" s="108">
        <f>VLOOKUP(A106,'[1]NDM 1'!$A:$E,3,FALSE)</f>
        <v>7170</v>
      </c>
      <c r="D106" s="109">
        <f t="shared" si="0"/>
        <v>0</v>
      </c>
      <c r="E106" s="24"/>
    </row>
    <row r="107" spans="1:5">
      <c r="A107" s="107" t="s">
        <v>82</v>
      </c>
      <c r="B107" s="108">
        <f>VLOOKUP(A107,'[1]NDM 1'!$A:$E,2,FALSE)</f>
        <v>7672.41</v>
      </c>
      <c r="C107" s="108">
        <f>VLOOKUP(A107,'[1]NDM 1'!$A:$E,3,FALSE)</f>
        <v>7672.41</v>
      </c>
      <c r="D107" s="109">
        <f t="shared" si="0"/>
        <v>0</v>
      </c>
      <c r="E107" s="24"/>
    </row>
    <row r="108" spans="1:5" ht="6.75" customHeight="1">
      <c r="A108" s="110"/>
      <c r="B108" s="112"/>
      <c r="C108" s="112"/>
      <c r="D108" s="109"/>
    </row>
    <row r="109" spans="1:5">
      <c r="A109" s="110" t="s">
        <v>83</v>
      </c>
      <c r="B109" s="114">
        <f>SUM(B110:B127)</f>
        <v>-109355726.55000001</v>
      </c>
      <c r="C109" s="114">
        <f>SUM(C110:C127)</f>
        <v>-109355726.55000001</v>
      </c>
      <c r="D109" s="114">
        <f t="shared" ref="D109:D127" si="1">+C109-B109</f>
        <v>0</v>
      </c>
    </row>
    <row r="110" spans="1:5">
      <c r="A110" s="107" t="s">
        <v>84</v>
      </c>
      <c r="B110" s="108">
        <f>VLOOKUP(A110,'[1]NDM 1'!$A:$E,2,FALSE)</f>
        <v>-18806650.260000002</v>
      </c>
      <c r="C110" s="108">
        <f>VLOOKUP(A110,'[1]NDM 1'!$A:$E,3,FALSE)</f>
        <v>-18806650.260000002</v>
      </c>
      <c r="D110" s="109">
        <f t="shared" si="1"/>
        <v>0</v>
      </c>
    </row>
    <row r="111" spans="1:5">
      <c r="A111" s="107" t="s">
        <v>85</v>
      </c>
      <c r="B111" s="108">
        <f>VLOOKUP(A111,'[1]NDM 1'!$A:$E,2,FALSE)</f>
        <v>-511836.99</v>
      </c>
      <c r="C111" s="108">
        <f>VLOOKUP(A111,'[1]NDM 1'!$A:$E,3,FALSE)</f>
        <v>-511836.99</v>
      </c>
      <c r="D111" s="109">
        <f t="shared" si="1"/>
        <v>0</v>
      </c>
    </row>
    <row r="112" spans="1:5">
      <c r="A112" s="107" t="s">
        <v>86</v>
      </c>
      <c r="B112" s="108">
        <f>VLOOKUP(A112,'[1]NDM 1'!$A:$E,2,FALSE)</f>
        <v>-2880.39</v>
      </c>
      <c r="C112" s="108">
        <f>VLOOKUP(A112,'[1]NDM 1'!$A:$E,3,FALSE)</f>
        <v>-2880.39</v>
      </c>
      <c r="D112" s="109">
        <f t="shared" si="1"/>
        <v>0</v>
      </c>
    </row>
    <row r="113" spans="1:4">
      <c r="A113" s="107" t="s">
        <v>87</v>
      </c>
      <c r="B113" s="108">
        <f>VLOOKUP(A113,'[1]NDM 1'!$A:$E,2,FALSE)</f>
        <v>-5370.68</v>
      </c>
      <c r="C113" s="108">
        <f>VLOOKUP(A113,'[1]NDM 1'!$A:$E,3,FALSE)</f>
        <v>-5370.68</v>
      </c>
      <c r="D113" s="109">
        <f t="shared" si="1"/>
        <v>0</v>
      </c>
    </row>
    <row r="114" spans="1:4">
      <c r="A114" s="107" t="s">
        <v>88</v>
      </c>
      <c r="B114" s="108">
        <f>VLOOKUP(A114,'[1]NDM 1'!$A:$E,2,FALSE)</f>
        <v>-10904827.41</v>
      </c>
      <c r="C114" s="108">
        <f>VLOOKUP(A114,'[1]NDM 1'!$A:$E,3,FALSE)</f>
        <v>-10904827.41</v>
      </c>
      <c r="D114" s="109">
        <f t="shared" si="1"/>
        <v>0</v>
      </c>
    </row>
    <row r="115" spans="1:4">
      <c r="A115" s="107" t="s">
        <v>89</v>
      </c>
      <c r="B115" s="108">
        <f>VLOOKUP(A115,'[1]NDM 1'!$A:$E,2,FALSE)</f>
        <v>-1800552.3</v>
      </c>
      <c r="C115" s="108">
        <f>VLOOKUP(A115,'[1]NDM 1'!$A:$E,3,FALSE)</f>
        <v>-1800552.3</v>
      </c>
      <c r="D115" s="109">
        <f t="shared" si="1"/>
        <v>0</v>
      </c>
    </row>
    <row r="116" spans="1:4">
      <c r="A116" s="107" t="s">
        <v>90</v>
      </c>
      <c r="B116" s="108">
        <f>VLOOKUP(A116,'[1]NDM 1'!$A:$E,2,FALSE)</f>
        <v>-436704.78</v>
      </c>
      <c r="C116" s="108">
        <f>VLOOKUP(A116,'[1]NDM 1'!$A:$E,3,FALSE)</f>
        <v>-436704.78</v>
      </c>
      <c r="D116" s="109">
        <f t="shared" si="1"/>
        <v>0</v>
      </c>
    </row>
    <row r="117" spans="1:4">
      <c r="A117" s="107" t="s">
        <v>91</v>
      </c>
      <c r="B117" s="108">
        <f>VLOOKUP(A117,'[1]NDM 1'!$A:$E,2,FALSE)</f>
        <v>-488263.54</v>
      </c>
      <c r="C117" s="108">
        <f>VLOOKUP(A117,'[1]NDM 1'!$A:$E,3,FALSE)</f>
        <v>-488263.54</v>
      </c>
      <c r="D117" s="109">
        <f t="shared" si="1"/>
        <v>0</v>
      </c>
    </row>
    <row r="118" spans="1:4">
      <c r="A118" s="107" t="s">
        <v>92</v>
      </c>
      <c r="B118" s="108">
        <f>VLOOKUP(A118,'[1]NDM 1'!$A:$E,2,FALSE)</f>
        <v>-42441.67</v>
      </c>
      <c r="C118" s="108">
        <f>VLOOKUP(A118,'[1]NDM 1'!$A:$E,3,FALSE)</f>
        <v>-42441.67</v>
      </c>
      <c r="D118" s="109">
        <f t="shared" si="1"/>
        <v>0</v>
      </c>
    </row>
    <row r="119" spans="1:4">
      <c r="A119" s="107" t="s">
        <v>93</v>
      </c>
      <c r="B119" s="108">
        <f>VLOOKUP(A119,'[1]NDM 1'!$A:$E,2,FALSE)</f>
        <v>-4441678.63</v>
      </c>
      <c r="C119" s="108">
        <f>VLOOKUP(A119,'[1]NDM 1'!$A:$E,3,FALSE)</f>
        <v>-4441678.63</v>
      </c>
      <c r="D119" s="109">
        <f t="shared" si="1"/>
        <v>0</v>
      </c>
    </row>
    <row r="120" spans="1:4">
      <c r="A120" s="107" t="s">
        <v>94</v>
      </c>
      <c r="B120" s="108">
        <f>VLOOKUP(A120,'[1]NDM 1'!$A:$E,2,FALSE)</f>
        <v>-377411.93</v>
      </c>
      <c r="C120" s="108">
        <f>VLOOKUP(A120,'[1]NDM 1'!$A:$E,3,FALSE)</f>
        <v>-377411.93</v>
      </c>
      <c r="D120" s="109">
        <f t="shared" si="1"/>
        <v>0</v>
      </c>
    </row>
    <row r="121" spans="1:4">
      <c r="A121" s="107" t="s">
        <v>95</v>
      </c>
      <c r="B121" s="108">
        <f>VLOOKUP(A121,'[1]NDM 1'!$A:$E,2,FALSE)</f>
        <v>-31035.599999999999</v>
      </c>
      <c r="C121" s="108">
        <f>VLOOKUP(A121,'[1]NDM 1'!$A:$E,3,FALSE)</f>
        <v>-31035.599999999999</v>
      </c>
      <c r="D121" s="109">
        <f t="shared" si="1"/>
        <v>0</v>
      </c>
    </row>
    <row r="122" spans="1:4">
      <c r="A122" s="107" t="s">
        <v>96</v>
      </c>
      <c r="B122" s="108">
        <f>VLOOKUP(A122,'[1]NDM 1'!$A:$E,2,FALSE)</f>
        <v>-26680.720000000001</v>
      </c>
      <c r="C122" s="108">
        <f>VLOOKUP(A122,'[1]NDM 1'!$A:$E,3,FALSE)</f>
        <v>-26680.720000000001</v>
      </c>
      <c r="D122" s="109">
        <f t="shared" si="1"/>
        <v>0</v>
      </c>
    </row>
    <row r="123" spans="1:4">
      <c r="A123" s="107" t="s">
        <v>97</v>
      </c>
      <c r="B123" s="108">
        <f>VLOOKUP(A123,'[1]NDM 1'!$A:$E,2,FALSE)</f>
        <v>-68222384.040000007</v>
      </c>
      <c r="C123" s="108">
        <f>VLOOKUP(A123,'[1]NDM 1'!$A:$E,3,FALSE)</f>
        <v>-68222384.040000007</v>
      </c>
      <c r="D123" s="109">
        <f t="shared" si="1"/>
        <v>0</v>
      </c>
    </row>
    <row r="124" spans="1:4">
      <c r="A124" s="107" t="s">
        <v>98</v>
      </c>
      <c r="B124" s="108">
        <f>VLOOKUP(A124,'[1]NDM 1'!$A:$E,2,FALSE)</f>
        <v>-3165516.34</v>
      </c>
      <c r="C124" s="108">
        <f>VLOOKUP(A124,'[1]NDM 1'!$A:$E,3,FALSE)</f>
        <v>-3165516.34</v>
      </c>
      <c r="D124" s="109">
        <f t="shared" si="1"/>
        <v>0</v>
      </c>
    </row>
    <row r="125" spans="1:4">
      <c r="A125" s="107" t="s">
        <v>99</v>
      </c>
      <c r="B125" s="108">
        <f>VLOOKUP(A125,'[1]NDM 1'!$A:$E,2,FALSE)</f>
        <v>-18059.41</v>
      </c>
      <c r="C125" s="108">
        <f>VLOOKUP(A125,'[1]NDM 1'!$A:$E,3,FALSE)</f>
        <v>-18059.41</v>
      </c>
      <c r="D125" s="109">
        <f t="shared" si="1"/>
        <v>0</v>
      </c>
    </row>
    <row r="126" spans="1:4">
      <c r="A126" s="107" t="s">
        <v>100</v>
      </c>
      <c r="B126" s="108">
        <f>VLOOKUP(A126,'[1]NDM 1'!$A:$E,2,FALSE)</f>
        <v>-73431.86</v>
      </c>
      <c r="C126" s="108">
        <f>VLOOKUP(A126,'[1]NDM 1'!$A:$E,3,FALSE)</f>
        <v>-73431.86</v>
      </c>
      <c r="D126" s="109">
        <f t="shared" si="1"/>
        <v>0</v>
      </c>
    </row>
    <row r="127" spans="1:4">
      <c r="A127" s="107" t="s">
        <v>101</v>
      </c>
      <c r="B127" s="108">
        <v>0</v>
      </c>
      <c r="C127" s="108">
        <v>0</v>
      </c>
      <c r="D127" s="109">
        <f t="shared" si="1"/>
        <v>0</v>
      </c>
    </row>
    <row r="128" spans="1:4">
      <c r="A128" s="92"/>
      <c r="B128" s="116"/>
      <c r="C128" s="116"/>
      <c r="D128" s="117"/>
    </row>
    <row r="129" spans="1:4" ht="18" customHeight="1">
      <c r="B129" s="118">
        <f>+B109+B82+B77</f>
        <v>88763622.839999959</v>
      </c>
      <c r="C129" s="118">
        <f>+C109+C82+C77</f>
        <v>88769622.839999959</v>
      </c>
      <c r="D129" s="118">
        <f>+D109+D82+D77</f>
        <v>6000</v>
      </c>
    </row>
    <row r="130" spans="1:4" ht="13.5" customHeight="1"/>
    <row r="131" spans="1:4" ht="21.75" customHeight="1">
      <c r="A131" s="85" t="s">
        <v>102</v>
      </c>
      <c r="B131" s="86" t="s">
        <v>50</v>
      </c>
      <c r="C131" s="86" t="s">
        <v>51</v>
      </c>
      <c r="D131" s="87" t="s">
        <v>52</v>
      </c>
    </row>
    <row r="132" spans="1:4">
      <c r="A132" s="119" t="s">
        <v>103</v>
      </c>
      <c r="B132" s="33"/>
      <c r="C132" s="33"/>
      <c r="D132" s="120"/>
    </row>
    <row r="133" spans="1:4">
      <c r="A133" s="99"/>
      <c r="B133" s="37"/>
      <c r="C133" s="37"/>
      <c r="D133" s="79"/>
    </row>
    <row r="134" spans="1:4">
      <c r="A134" s="99" t="s">
        <v>104</v>
      </c>
      <c r="B134" s="37"/>
      <c r="C134" s="37"/>
      <c r="D134" s="79"/>
    </row>
    <row r="135" spans="1:4">
      <c r="A135" s="99"/>
      <c r="B135" s="37"/>
      <c r="C135" s="37"/>
      <c r="D135" s="79"/>
    </row>
    <row r="136" spans="1:4" ht="25.5">
      <c r="A136" s="121" t="s">
        <v>83</v>
      </c>
      <c r="B136" s="37"/>
      <c r="C136" s="37"/>
      <c r="D136" s="79"/>
    </row>
    <row r="137" spans="1:4">
      <c r="A137" s="122" t="s">
        <v>101</v>
      </c>
      <c r="B137" s="123">
        <v>0</v>
      </c>
      <c r="C137" s="123">
        <v>0</v>
      </c>
      <c r="D137" s="109">
        <f t="shared" ref="D137" si="2">+C137-B137</f>
        <v>0</v>
      </c>
    </row>
    <row r="138" spans="1:4">
      <c r="A138" s="100"/>
      <c r="B138" s="93"/>
      <c r="C138" s="93"/>
      <c r="D138" s="101"/>
    </row>
    <row r="139" spans="1:4" ht="16.5" customHeight="1">
      <c r="B139" s="118">
        <f>SUM(B136:B138)</f>
        <v>0</v>
      </c>
      <c r="C139" s="118">
        <f>SUM(C136:C138)</f>
        <v>0</v>
      </c>
      <c r="D139" s="118">
        <f>SUM(D136:D138)</f>
        <v>0</v>
      </c>
    </row>
    <row r="141" spans="1:4" ht="27" customHeight="1">
      <c r="A141" s="85" t="s">
        <v>105</v>
      </c>
      <c r="B141" s="87" t="s">
        <v>8</v>
      </c>
    </row>
    <row r="142" spans="1:4" ht="25.5">
      <c r="A142" s="124" t="s">
        <v>106</v>
      </c>
      <c r="B142" s="125">
        <v>0</v>
      </c>
    </row>
    <row r="143" spans="1:4">
      <c r="A143" s="99"/>
      <c r="B143" s="79"/>
    </row>
    <row r="144" spans="1:4">
      <c r="A144" s="100"/>
      <c r="B144" s="101"/>
    </row>
    <row r="145" spans="1:6" ht="15" customHeight="1">
      <c r="B145" s="126">
        <f>SUM(B142:B144)</f>
        <v>0</v>
      </c>
    </row>
    <row r="147" spans="1:6" ht="22.5" customHeight="1">
      <c r="A147" s="127" t="s">
        <v>107</v>
      </c>
      <c r="B147" s="128" t="s">
        <v>8</v>
      </c>
      <c r="C147" s="129" t="s">
        <v>108</v>
      </c>
    </row>
    <row r="148" spans="1:6">
      <c r="A148" s="119">
        <v>1190</v>
      </c>
      <c r="B148" s="130">
        <f>+B149</f>
        <v>283176.87</v>
      </c>
      <c r="C148" s="131"/>
    </row>
    <row r="149" spans="1:6">
      <c r="A149" s="132" t="s">
        <v>109</v>
      </c>
      <c r="B149" s="133">
        <v>283176.87</v>
      </c>
      <c r="C149" s="134"/>
      <c r="D149" s="135"/>
    </row>
    <row r="150" spans="1:6">
      <c r="A150" s="136"/>
      <c r="B150" s="137"/>
      <c r="C150" s="138"/>
    </row>
    <row r="151" spans="1:6" ht="14.25" customHeight="1">
      <c r="B151" s="139">
        <f>+B148</f>
        <v>283176.87</v>
      </c>
      <c r="C151" s="140"/>
    </row>
    <row r="153" spans="1:6">
      <c r="A153" s="141" t="s">
        <v>110</v>
      </c>
    </row>
    <row r="154" spans="1:6" hidden="1">
      <c r="E154" s="142"/>
    </row>
    <row r="155" spans="1:6" ht="20.25" customHeight="1">
      <c r="A155" s="127" t="s">
        <v>111</v>
      </c>
      <c r="B155" s="143" t="s">
        <v>8</v>
      </c>
      <c r="C155" s="144" t="s">
        <v>24</v>
      </c>
      <c r="D155" s="145" t="s">
        <v>25</v>
      </c>
      <c r="E155" s="142"/>
    </row>
    <row r="156" spans="1:6">
      <c r="A156" s="104" t="s">
        <v>112</v>
      </c>
      <c r="B156" s="146">
        <f>SUM(B157:B178)</f>
        <v>-731329.06</v>
      </c>
      <c r="C156" s="147">
        <f>SUM(C162:C178)</f>
        <v>0</v>
      </c>
      <c r="D156" s="147">
        <f>SUM(D162:D178)</f>
        <v>0</v>
      </c>
      <c r="E156" s="142"/>
    </row>
    <row r="157" spans="1:6">
      <c r="A157" s="148" t="s">
        <v>113</v>
      </c>
      <c r="B157" s="108">
        <v>0</v>
      </c>
      <c r="C157" s="108">
        <v>0</v>
      </c>
      <c r="D157" s="108">
        <v>0</v>
      </c>
      <c r="E157" s="142"/>
    </row>
    <row r="158" spans="1:6">
      <c r="A158" s="148" t="s">
        <v>114</v>
      </c>
      <c r="B158" s="108">
        <v>0</v>
      </c>
      <c r="C158" s="108">
        <v>0</v>
      </c>
      <c r="D158" s="108">
        <v>0</v>
      </c>
      <c r="E158" s="142"/>
      <c r="F158" s="149"/>
    </row>
    <row r="159" spans="1:6">
      <c r="A159" s="148" t="s">
        <v>115</v>
      </c>
      <c r="B159" s="108">
        <v>0</v>
      </c>
      <c r="C159" s="108">
        <v>0</v>
      </c>
      <c r="D159" s="108">
        <v>0</v>
      </c>
      <c r="E159" s="142"/>
      <c r="F159" s="149"/>
    </row>
    <row r="160" spans="1:6">
      <c r="A160" s="148" t="s">
        <v>116</v>
      </c>
      <c r="B160" s="108">
        <f>VLOOKUP(A160,'[1]NDM 1'!$A:$E,2,FALSE)</f>
        <v>-88.75</v>
      </c>
      <c r="C160" s="108">
        <v>0</v>
      </c>
      <c r="D160" s="108">
        <v>0</v>
      </c>
      <c r="E160" s="142"/>
      <c r="F160" s="149"/>
    </row>
    <row r="161" spans="1:6">
      <c r="A161" s="148" t="s">
        <v>117</v>
      </c>
      <c r="B161" s="108">
        <v>0</v>
      </c>
      <c r="C161" s="108">
        <v>0</v>
      </c>
      <c r="D161" s="108">
        <v>0</v>
      </c>
      <c r="E161" s="142"/>
      <c r="F161" s="149"/>
    </row>
    <row r="162" spans="1:6" ht="15">
      <c r="A162" s="148" t="s">
        <v>118</v>
      </c>
      <c r="B162" s="108">
        <f>VLOOKUP(A162,'[1]NDM 1'!$A:$E,2,FALSE)</f>
        <v>-345811.99</v>
      </c>
      <c r="C162" s="150">
        <f>VLOOKUP(A162,'[1]NDM 1'!$A:$E,3,FALSE)</f>
        <v>0</v>
      </c>
      <c r="D162" s="151">
        <f>VLOOKUP(A162,'[1]NDM 1'!$A:$E,4,FALSE)</f>
        <v>0</v>
      </c>
      <c r="E162" s="152"/>
      <c r="F162" s="149"/>
    </row>
    <row r="163" spans="1:6" ht="15">
      <c r="A163" s="148" t="s">
        <v>119</v>
      </c>
      <c r="B163" s="108">
        <f>VLOOKUP(A163,'[1]NDM 1'!$A:$E,2,FALSE)</f>
        <v>-26924.44</v>
      </c>
      <c r="C163" s="150">
        <f>VLOOKUP(A163,'[1]NDM 1'!$A:$E,3,FALSE)</f>
        <v>0</v>
      </c>
      <c r="D163" s="151">
        <f>VLOOKUP(A163,'[1]NDM 1'!$A:$E,4,FALSE)</f>
        <v>0</v>
      </c>
      <c r="E163" s="152"/>
      <c r="F163" s="149"/>
    </row>
    <row r="164" spans="1:6" ht="15">
      <c r="A164" s="148" t="s">
        <v>120</v>
      </c>
      <c r="B164" s="108">
        <f>VLOOKUP(A164,'[1]NDM 1'!$A:$E,2,FALSE)</f>
        <v>-952.38</v>
      </c>
      <c r="C164" s="108">
        <v>0</v>
      </c>
      <c r="D164" s="108">
        <v>0</v>
      </c>
      <c r="E164" s="152"/>
      <c r="F164" s="149"/>
    </row>
    <row r="165" spans="1:6" ht="15">
      <c r="A165" s="148" t="s">
        <v>121</v>
      </c>
      <c r="B165" s="108">
        <v>0</v>
      </c>
      <c r="C165" s="108">
        <v>0</v>
      </c>
      <c r="D165" s="108">
        <v>0</v>
      </c>
      <c r="E165" s="152"/>
      <c r="F165" s="149"/>
    </row>
    <row r="166" spans="1:6" ht="15">
      <c r="A166" s="148" t="s">
        <v>122</v>
      </c>
      <c r="B166" s="108">
        <f>VLOOKUP(A166,'[1]NDM 1'!$A:$E,2,FALSE)</f>
        <v>-16.11</v>
      </c>
      <c r="C166" s="150">
        <f>VLOOKUP(A166,'[1]NDM 1'!$A:$E,3,FALSE)</f>
        <v>0</v>
      </c>
      <c r="D166" s="151">
        <f>VLOOKUP(A166,'[1]NDM 1'!$A:$E,4,FALSE)</f>
        <v>0</v>
      </c>
      <c r="E166" s="152"/>
      <c r="F166" s="149"/>
    </row>
    <row r="167" spans="1:6" ht="15">
      <c r="A167" s="148" t="s">
        <v>123</v>
      </c>
      <c r="B167" s="108">
        <f>VLOOKUP(A167,'[1]NDM 1'!$A:$E,2,FALSE)</f>
        <v>-0.25</v>
      </c>
      <c r="C167" s="150">
        <f>VLOOKUP(A167,'[1]NDM 1'!$A:$E,3,FALSE)</f>
        <v>0</v>
      </c>
      <c r="D167" s="151">
        <f>VLOOKUP(A167,'[1]NDM 1'!$A:$E,4,FALSE)</f>
        <v>0</v>
      </c>
      <c r="E167" s="152"/>
      <c r="F167" s="149"/>
    </row>
    <row r="168" spans="1:6" ht="15" customHeight="1">
      <c r="A168" s="148" t="s">
        <v>124</v>
      </c>
      <c r="B168" s="108">
        <v>0</v>
      </c>
      <c r="C168" s="108">
        <v>0</v>
      </c>
      <c r="D168" s="108">
        <v>0</v>
      </c>
      <c r="E168" s="152"/>
    </row>
    <row r="169" spans="1:6" ht="15" customHeight="1">
      <c r="A169" s="148" t="s">
        <v>125</v>
      </c>
      <c r="B169" s="108">
        <v>0</v>
      </c>
      <c r="C169" s="108">
        <v>0</v>
      </c>
      <c r="D169" s="108">
        <v>0</v>
      </c>
      <c r="E169" s="152"/>
    </row>
    <row r="170" spans="1:6" ht="15">
      <c r="A170" s="148" t="s">
        <v>126</v>
      </c>
      <c r="B170" s="108">
        <f>VLOOKUP(A170,'[1]NDM 1'!$A:$E,2,FALSE)</f>
        <v>-92014.23</v>
      </c>
      <c r="C170" s="150">
        <f>VLOOKUP(A170,'[1]NDM 1'!$A:$E,3,FALSE)</f>
        <v>0</v>
      </c>
      <c r="D170" s="151">
        <f>VLOOKUP(A170,'[1]NDM 1'!$A:$E,4,FALSE)</f>
        <v>0</v>
      </c>
      <c r="E170" s="152"/>
      <c r="F170" s="149"/>
    </row>
    <row r="171" spans="1:6" ht="15">
      <c r="A171" s="148" t="s">
        <v>127</v>
      </c>
      <c r="B171" s="108">
        <f>VLOOKUP(A171,'[1]NDM 1'!$A:$E,2,FALSE)</f>
        <v>-32768.769999999997</v>
      </c>
      <c r="C171" s="150">
        <f>VLOOKUP(A171,'[1]NDM 1'!$A:$E,3,FALSE)</f>
        <v>0</v>
      </c>
      <c r="D171" s="151">
        <f>VLOOKUP(A171,'[1]NDM 1'!$A:$E,4,FALSE)</f>
        <v>0</v>
      </c>
      <c r="E171" s="152"/>
      <c r="F171" s="149"/>
    </row>
    <row r="172" spans="1:6" ht="16.5" customHeight="1">
      <c r="A172" s="148" t="s">
        <v>128</v>
      </c>
      <c r="B172" s="108">
        <f>VLOOKUP(A172,'[1]NDM 1'!$A:$E,2,FALSE)</f>
        <v>-51755.360000000001</v>
      </c>
      <c r="C172" s="150">
        <f>VLOOKUP(A172,'[1]NDM 1'!$A:$E,3,FALSE)</f>
        <v>0</v>
      </c>
      <c r="D172" s="151">
        <f>VLOOKUP(A172,'[1]NDM 1'!$A:$E,4,FALSE)</f>
        <v>0</v>
      </c>
      <c r="E172" s="152"/>
      <c r="F172" s="149"/>
    </row>
    <row r="173" spans="1:6" ht="16.5" customHeight="1">
      <c r="A173" s="148" t="s">
        <v>129</v>
      </c>
      <c r="B173" s="108">
        <f>VLOOKUP(A173,'[1]NDM 1'!$A:$E,2,FALSE)</f>
        <v>-1403.27</v>
      </c>
      <c r="C173" s="150">
        <f>VLOOKUP(A173,'[1]NDM 1'!$A:$E,3,FALSE)</f>
        <v>0</v>
      </c>
      <c r="D173" s="151">
        <f>VLOOKUP(A173,'[1]NDM 1'!$A:$E,4,FALSE)</f>
        <v>0</v>
      </c>
      <c r="E173" s="152"/>
      <c r="F173" s="149"/>
    </row>
    <row r="174" spans="1:6" ht="15">
      <c r="A174" s="148" t="s">
        <v>130</v>
      </c>
      <c r="B174" s="108">
        <f>VLOOKUP(A174,'[1]NDM 1'!$A:$E,2,FALSE)</f>
        <v>-34039.51</v>
      </c>
      <c r="C174" s="150">
        <f>VLOOKUP(A174,'[1]NDM 1'!$A:$E,3,FALSE)</f>
        <v>0</v>
      </c>
      <c r="D174" s="151">
        <f>VLOOKUP(A174,'[1]NDM 1'!$A:$E,4,FALSE)</f>
        <v>0</v>
      </c>
      <c r="E174" s="152"/>
      <c r="F174" s="149"/>
    </row>
    <row r="175" spans="1:6" ht="15">
      <c r="A175" s="148" t="s">
        <v>131</v>
      </c>
      <c r="B175" s="108">
        <v>0</v>
      </c>
      <c r="C175" s="108">
        <v>0</v>
      </c>
      <c r="D175" s="108">
        <v>0</v>
      </c>
      <c r="E175" s="152"/>
    </row>
    <row r="176" spans="1:6" ht="20.25" customHeight="1">
      <c r="A176" s="148" t="s">
        <v>132</v>
      </c>
      <c r="B176" s="108">
        <v>0</v>
      </c>
      <c r="C176" s="108">
        <v>0</v>
      </c>
      <c r="D176" s="108">
        <v>0</v>
      </c>
      <c r="E176" s="152"/>
    </row>
    <row r="177" spans="1:5" ht="20.25" customHeight="1">
      <c r="A177" s="148" t="s">
        <v>133</v>
      </c>
      <c r="B177" s="108">
        <v>0</v>
      </c>
      <c r="C177" s="150">
        <v>0</v>
      </c>
      <c r="D177" s="151">
        <v>0</v>
      </c>
      <c r="E177" s="152"/>
    </row>
    <row r="178" spans="1:5">
      <c r="A178" s="148" t="s">
        <v>134</v>
      </c>
      <c r="B178" s="108">
        <f>VLOOKUP(A178,'[1]NDM 1'!$A:$E,2,FALSE)</f>
        <v>-145554</v>
      </c>
      <c r="C178" s="108">
        <v>0</v>
      </c>
      <c r="D178" s="108">
        <v>0</v>
      </c>
      <c r="E178" s="142"/>
    </row>
    <row r="179" spans="1:5" ht="15">
      <c r="A179" s="153"/>
      <c r="B179" s="154"/>
      <c r="C179" s="155"/>
      <c r="D179" s="156"/>
      <c r="E179" s="142"/>
    </row>
    <row r="180" spans="1:5">
      <c r="A180" s="157" t="s">
        <v>135</v>
      </c>
      <c r="B180" s="158">
        <v>0</v>
      </c>
      <c r="C180" s="159">
        <v>0</v>
      </c>
      <c r="D180" s="160">
        <v>0</v>
      </c>
      <c r="E180" s="142"/>
    </row>
    <row r="181" spans="1:5">
      <c r="A181" s="92"/>
      <c r="B181" s="161"/>
      <c r="C181" s="162"/>
      <c r="D181" s="163"/>
    </row>
    <row r="182" spans="1:5" ht="16.5" customHeight="1">
      <c r="B182" s="139">
        <f>B156</f>
        <v>-731329.06</v>
      </c>
      <c r="C182" s="164">
        <f>SUM(C180:C181)</f>
        <v>0</v>
      </c>
      <c r="D182" s="164">
        <f>SUM(D180:D181)</f>
        <v>0</v>
      </c>
    </row>
    <row r="185" spans="1:5">
      <c r="A185" s="165" t="s">
        <v>136</v>
      </c>
      <c r="B185" s="166" t="s">
        <v>8</v>
      </c>
      <c r="C185" s="29" t="s">
        <v>137</v>
      </c>
      <c r="D185" s="29" t="s">
        <v>108</v>
      </c>
    </row>
    <row r="186" spans="1:5">
      <c r="A186" s="167" t="s">
        <v>138</v>
      </c>
      <c r="B186" s="168" t="s">
        <v>139</v>
      </c>
      <c r="C186" s="169"/>
      <c r="D186" s="170"/>
    </row>
    <row r="187" spans="1:5">
      <c r="A187" s="171"/>
      <c r="B187" s="172"/>
      <c r="C187" s="173"/>
      <c r="D187" s="174"/>
    </row>
    <row r="188" spans="1:5" ht="15" customHeight="1">
      <c r="A188" s="175"/>
      <c r="B188" s="176"/>
      <c r="C188" s="177"/>
      <c r="D188" s="178"/>
    </row>
    <row r="189" spans="1:5">
      <c r="B189" s="75">
        <f>SUM(B187:B188)</f>
        <v>0</v>
      </c>
      <c r="C189" s="179"/>
      <c r="D189" s="179"/>
    </row>
    <row r="190" spans="1:5" ht="27.75" customHeight="1"/>
    <row r="191" spans="1:5" ht="25.5">
      <c r="A191" s="180" t="s">
        <v>140</v>
      </c>
      <c r="B191" s="181" t="s">
        <v>8</v>
      </c>
      <c r="C191" s="29" t="s">
        <v>137</v>
      </c>
      <c r="D191" s="29" t="s">
        <v>108</v>
      </c>
    </row>
    <row r="192" spans="1:5" ht="25.5">
      <c r="A192" s="182" t="s">
        <v>141</v>
      </c>
      <c r="B192" s="183" t="s">
        <v>139</v>
      </c>
      <c r="C192" s="169"/>
      <c r="D192" s="170"/>
    </row>
    <row r="193" spans="1:4">
      <c r="A193" s="184"/>
      <c r="B193" s="185"/>
      <c r="C193" s="173"/>
      <c r="D193" s="174"/>
    </row>
    <row r="194" spans="1:4" ht="16.5" customHeight="1">
      <c r="A194" s="186"/>
      <c r="B194" s="187"/>
      <c r="C194" s="177"/>
      <c r="D194" s="178"/>
    </row>
    <row r="195" spans="1:4">
      <c r="B195" s="75">
        <f>SUM(B193:B194)</f>
        <v>0</v>
      </c>
      <c r="C195" s="179"/>
      <c r="D195" s="179"/>
    </row>
    <row r="196" spans="1:4" ht="27.75" customHeight="1"/>
    <row r="197" spans="1:4">
      <c r="A197" s="165" t="s">
        <v>142</v>
      </c>
      <c r="B197" s="166" t="s">
        <v>8</v>
      </c>
      <c r="C197" s="29" t="s">
        <v>137</v>
      </c>
      <c r="D197" s="29" t="s">
        <v>108</v>
      </c>
    </row>
    <row r="198" spans="1:4">
      <c r="A198" s="30" t="s">
        <v>143</v>
      </c>
      <c r="B198" s="168" t="s">
        <v>139</v>
      </c>
      <c r="C198" s="169"/>
      <c r="D198" s="170"/>
    </row>
    <row r="199" spans="1:4">
      <c r="A199" s="171"/>
      <c r="B199" s="172"/>
      <c r="C199" s="173"/>
      <c r="D199" s="174"/>
    </row>
    <row r="200" spans="1:4" ht="18.75" customHeight="1">
      <c r="A200" s="188"/>
      <c r="B200" s="176"/>
      <c r="C200" s="177"/>
      <c r="D200" s="178"/>
    </row>
    <row r="201" spans="1:4" ht="12" customHeight="1">
      <c r="B201" s="75">
        <f>SUM(B199:B200)</f>
        <v>0</v>
      </c>
      <c r="C201" s="179"/>
      <c r="D201" s="179"/>
    </row>
    <row r="202" spans="1:4" ht="23.25" customHeight="1"/>
    <row r="203" spans="1:4">
      <c r="A203" s="165" t="s">
        <v>144</v>
      </c>
      <c r="B203" s="166" t="s">
        <v>8</v>
      </c>
      <c r="C203" s="28" t="s">
        <v>137</v>
      </c>
      <c r="D203" s="28" t="s">
        <v>42</v>
      </c>
    </row>
    <row r="204" spans="1:4">
      <c r="A204" s="30" t="s">
        <v>145</v>
      </c>
      <c r="B204" s="189">
        <v>0</v>
      </c>
      <c r="C204" s="33">
        <v>0</v>
      </c>
      <c r="D204" s="33">
        <v>0</v>
      </c>
    </row>
    <row r="205" spans="1:4">
      <c r="A205" s="55"/>
      <c r="B205" s="37"/>
      <c r="C205" s="37">
        <v>0</v>
      </c>
      <c r="D205" s="37">
        <v>0</v>
      </c>
    </row>
    <row r="206" spans="1:4" ht="24" customHeight="1">
      <c r="A206" s="56"/>
      <c r="B206" s="190"/>
      <c r="C206" s="190">
        <v>0</v>
      </c>
      <c r="D206" s="190">
        <v>0</v>
      </c>
    </row>
    <row r="207" spans="1:4">
      <c r="B207" s="75">
        <f>SUM(B205:B206)</f>
        <v>0</v>
      </c>
      <c r="C207" s="179"/>
      <c r="D207" s="179"/>
    </row>
    <row r="209" spans="1:6">
      <c r="A209" s="21" t="s">
        <v>146</v>
      </c>
    </row>
    <row r="210" spans="1:6">
      <c r="A210" s="21" t="s">
        <v>147</v>
      </c>
    </row>
    <row r="212" spans="1:6">
      <c r="A212" s="191" t="s">
        <v>148</v>
      </c>
      <c r="B212" s="192" t="s">
        <v>8</v>
      </c>
      <c r="C212" s="63" t="s">
        <v>149</v>
      </c>
      <c r="D212" s="29" t="s">
        <v>42</v>
      </c>
    </row>
    <row r="213" spans="1:6">
      <c r="A213" s="30" t="s">
        <v>150</v>
      </c>
      <c r="B213" s="193">
        <f>SUM(B214:B214)</f>
        <v>896457.68</v>
      </c>
      <c r="C213" s="194"/>
      <c r="D213" s="195"/>
      <c r="E213" s="9"/>
    </row>
    <row r="214" spans="1:6">
      <c r="A214" s="39" t="s">
        <v>151</v>
      </c>
      <c r="B214" s="196">
        <f>-VLOOKUP(A214,'[1]NDM 1'!$A:$E,2,FALSE)</f>
        <v>896457.68</v>
      </c>
      <c r="C214" s="197"/>
      <c r="D214" s="53"/>
      <c r="E214" s="9"/>
    </row>
    <row r="215" spans="1:6">
      <c r="A215" s="39"/>
      <c r="B215" s="198"/>
      <c r="C215" s="199"/>
      <c r="D215" s="53"/>
      <c r="E215" s="9"/>
    </row>
    <row r="216" spans="1:6">
      <c r="A216" s="82" t="s">
        <v>152</v>
      </c>
      <c r="B216" s="200">
        <f>+B217</f>
        <v>0</v>
      </c>
      <c r="C216" s="70"/>
      <c r="D216" s="53"/>
      <c r="E216" s="9"/>
    </row>
    <row r="217" spans="1:6" ht="15" customHeight="1">
      <c r="A217" s="39" t="s">
        <v>153</v>
      </c>
      <c r="B217" s="196">
        <v>0</v>
      </c>
      <c r="C217" s="199"/>
      <c r="D217" s="53"/>
      <c r="E217" s="9"/>
    </row>
    <row r="218" spans="1:6" ht="15.75" customHeight="1">
      <c r="A218" s="201"/>
      <c r="B218" s="202"/>
      <c r="C218" s="70"/>
      <c r="D218" s="53"/>
      <c r="E218" s="9"/>
    </row>
    <row r="219" spans="1:6" ht="25.5">
      <c r="A219" s="203" t="s">
        <v>154</v>
      </c>
      <c r="B219" s="204">
        <f>SUM(B220:B223)</f>
        <v>12518479.559999999</v>
      </c>
      <c r="C219" s="70"/>
      <c r="D219" s="53"/>
      <c r="E219" s="38"/>
    </row>
    <row r="220" spans="1:6">
      <c r="A220" s="39" t="s">
        <v>155</v>
      </c>
      <c r="B220" s="196">
        <f>-VLOOKUP(A220,'[1]NDM 1'!$A:$E,2,FALSE)</f>
        <v>8722224.3499999996</v>
      </c>
      <c r="C220" s="199"/>
      <c r="D220" s="205"/>
      <c r="E220" s="9"/>
    </row>
    <row r="221" spans="1:6">
      <c r="A221" s="39" t="s">
        <v>156</v>
      </c>
      <c r="B221" s="196">
        <f>-VLOOKUP(A221,'[1]NDM 1'!$A:$E,2,FALSE)</f>
        <v>489264</v>
      </c>
      <c r="C221" s="199"/>
      <c r="D221" s="205"/>
      <c r="E221" s="38"/>
    </row>
    <row r="222" spans="1:6">
      <c r="A222" s="39" t="s">
        <v>157</v>
      </c>
      <c r="B222" s="196">
        <f>-VLOOKUP(A222,'[1]NDM 1'!$A:$E,2,FALSE)</f>
        <v>3276991.21</v>
      </c>
      <c r="C222" s="199"/>
      <c r="D222" s="205"/>
      <c r="E222" s="38"/>
      <c r="F222" s="206"/>
    </row>
    <row r="223" spans="1:6">
      <c r="A223" s="39" t="s">
        <v>158</v>
      </c>
      <c r="B223" s="196">
        <f>-VLOOKUP(A223,'[1]NDM 1'!$A:$E,2,FALSE)</f>
        <v>30000</v>
      </c>
      <c r="C223" s="199"/>
      <c r="D223" s="205"/>
      <c r="E223" s="38"/>
    </row>
    <row r="224" spans="1:6">
      <c r="A224" s="207"/>
      <c r="B224" s="208"/>
      <c r="C224" s="74"/>
      <c r="D224" s="57"/>
    </row>
    <row r="225" spans="1:7">
      <c r="A225" s="209"/>
      <c r="B225" s="210">
        <f>B219+B213+B216</f>
        <v>13414937.239999998</v>
      </c>
      <c r="C225" s="211"/>
      <c r="D225" s="179"/>
    </row>
    <row r="226" spans="1:7" ht="16.5" customHeight="1">
      <c r="A226" s="212"/>
    </row>
    <row r="227" spans="1:7">
      <c r="A227" s="212"/>
    </row>
    <row r="228" spans="1:7">
      <c r="A228" s="213" t="s">
        <v>159</v>
      </c>
      <c r="B228" s="214" t="s">
        <v>8</v>
      </c>
      <c r="C228" s="29" t="s">
        <v>149</v>
      </c>
      <c r="D228" s="29" t="s">
        <v>42</v>
      </c>
    </row>
    <row r="229" spans="1:7">
      <c r="A229" s="55" t="s">
        <v>160</v>
      </c>
      <c r="B229" s="105">
        <f>SUM(B230)</f>
        <v>31680.39</v>
      </c>
      <c r="C229" s="195"/>
      <c r="D229" s="195"/>
    </row>
    <row r="230" spans="1:7" ht="26.25" customHeight="1">
      <c r="A230" s="215" t="s">
        <v>161</v>
      </c>
      <c r="B230" s="196">
        <f>-VLOOKUP(A230,'[1]NDM 1'!$A:$E,2,FALSE)</f>
        <v>31680.39</v>
      </c>
      <c r="C230" s="199"/>
      <c r="D230" s="205"/>
    </row>
    <row r="231" spans="1:7">
      <c r="A231" s="216"/>
      <c r="B231" s="205"/>
      <c r="C231" s="205"/>
      <c r="D231" s="205"/>
    </row>
    <row r="232" spans="1:7">
      <c r="A232" s="217"/>
      <c r="B232" s="57"/>
      <c r="C232" s="57"/>
      <c r="D232" s="57"/>
    </row>
    <row r="233" spans="1:7">
      <c r="A233" s="212"/>
      <c r="B233" s="218">
        <f>+B229</f>
        <v>31680.39</v>
      </c>
      <c r="C233" s="179"/>
      <c r="D233" s="179"/>
    </row>
    <row r="234" spans="1:7">
      <c r="A234" s="212"/>
    </row>
    <row r="235" spans="1:7">
      <c r="A235" s="141" t="s">
        <v>162</v>
      </c>
      <c r="F235" s="9"/>
      <c r="G235" s="219"/>
    </row>
    <row r="236" spans="1:7" ht="9" hidden="1" customHeight="1">
      <c r="F236" s="220"/>
    </row>
    <row r="237" spans="1:7">
      <c r="A237" s="221" t="s">
        <v>163</v>
      </c>
      <c r="B237" s="128" t="s">
        <v>8</v>
      </c>
      <c r="C237" s="222" t="s">
        <v>164</v>
      </c>
      <c r="D237" s="87" t="s">
        <v>165</v>
      </c>
    </row>
    <row r="238" spans="1:7">
      <c r="A238" s="223" t="s">
        <v>166</v>
      </c>
      <c r="B238" s="224"/>
      <c r="C238" s="225"/>
      <c r="D238" s="226">
        <v>0</v>
      </c>
    </row>
    <row r="239" spans="1:7" ht="15">
      <c r="A239" s="66" t="s">
        <v>167</v>
      </c>
      <c r="B239" s="40">
        <f>VLOOKUP(A239,'[1]NDM 1'!$A:$E,2,FALSE)</f>
        <v>2503321.23</v>
      </c>
      <c r="C239" s="227">
        <f>VLOOKUP(A239,'[1]NDM 1'!$A:$E,3,FALSE)/100</f>
        <v>0.18365700000000001</v>
      </c>
      <c r="D239" s="66"/>
      <c r="E239" s="228"/>
    </row>
    <row r="240" spans="1:7" ht="15">
      <c r="A240" s="66" t="s">
        <v>168</v>
      </c>
      <c r="B240" s="40">
        <f>VLOOKUP(A240,'[1]NDM 1'!$A:$E,2,FALSE)</f>
        <v>1011233.82</v>
      </c>
      <c r="C240" s="227">
        <f>VLOOKUP(A240,'[1]NDM 1'!$A:$E,3,FALSE)/100</f>
        <v>7.4189000000000005E-2</v>
      </c>
      <c r="D240" s="66"/>
      <c r="E240" s="228"/>
    </row>
    <row r="241" spans="1:5" ht="15">
      <c r="A241" s="66" t="s">
        <v>169</v>
      </c>
      <c r="B241" s="40">
        <f>VLOOKUP(A241,'[1]NDM 1'!$A:$E,2,FALSE)</f>
        <v>7475.03</v>
      </c>
      <c r="C241" s="227">
        <f>VLOOKUP(A241,'[1]NDM 1'!$A:$E,3,FALSE)/100</f>
        <v>5.4799999999999998E-4</v>
      </c>
      <c r="D241" s="66"/>
      <c r="E241" s="228"/>
    </row>
    <row r="242" spans="1:5" ht="15">
      <c r="A242" s="66" t="s">
        <v>170</v>
      </c>
      <c r="B242" s="40">
        <f>VLOOKUP(A242,'[1]NDM 1'!$A:$E,2,FALSE)</f>
        <v>3148.1</v>
      </c>
      <c r="C242" s="227">
        <f>VLOOKUP(A242,'[1]NDM 1'!$A:$E,3,FALSE)/100</f>
        <v>2.3099999999999998E-4</v>
      </c>
      <c r="D242" s="66"/>
      <c r="E242" s="228"/>
    </row>
    <row r="243" spans="1:5" ht="15">
      <c r="A243" s="66" t="s">
        <v>171</v>
      </c>
      <c r="B243" s="40">
        <f>VLOOKUP(A243,'[1]NDM 1'!$A:$E,2,FALSE)</f>
        <v>195948.79</v>
      </c>
      <c r="C243" s="227">
        <f>VLOOKUP(A243,'[1]NDM 1'!$A:$E,3,FALSE)/100</f>
        <v>1.4376E-2</v>
      </c>
      <c r="D243" s="66"/>
      <c r="E243" s="228"/>
    </row>
    <row r="244" spans="1:5" ht="15">
      <c r="A244" s="66" t="s">
        <v>172</v>
      </c>
      <c r="B244" s="40">
        <f>VLOOKUP(A244,'[1]NDM 1'!$A:$E,2,FALSE)</f>
        <v>1850984.14</v>
      </c>
      <c r="C244" s="227">
        <f>VLOOKUP(A244,'[1]NDM 1'!$A:$E,3,FALSE)/100</f>
        <v>0.135798</v>
      </c>
      <c r="D244" s="66"/>
      <c r="E244" s="228"/>
    </row>
    <row r="245" spans="1:5" ht="15">
      <c r="A245" s="66" t="s">
        <v>173</v>
      </c>
      <c r="B245" s="40">
        <f>VLOOKUP(A245,'[1]NDM 1'!$A:$E,2,FALSE)</f>
        <v>773279.28</v>
      </c>
      <c r="C245" s="227">
        <f>VLOOKUP(A245,'[1]NDM 1'!$A:$E,3,FALSE)/100</f>
        <v>5.6731999999999998E-2</v>
      </c>
      <c r="D245" s="66"/>
      <c r="E245" s="228"/>
    </row>
    <row r="246" spans="1:5" ht="15">
      <c r="A246" s="66" t="s">
        <v>174</v>
      </c>
      <c r="B246" s="40">
        <v>0</v>
      </c>
      <c r="C246" s="227">
        <v>0</v>
      </c>
      <c r="D246" s="66"/>
      <c r="E246" s="228"/>
    </row>
    <row r="247" spans="1:5" ht="15">
      <c r="A247" s="66" t="s">
        <v>175</v>
      </c>
      <c r="B247" s="40">
        <f>VLOOKUP(A247,'[1]NDM 1'!$A:$E,2,FALSE)</f>
        <v>49911.82</v>
      </c>
      <c r="C247" s="227">
        <f>VLOOKUP(A247,'[1]NDM 1'!$A:$E,3,FALSE)/100</f>
        <v>3.6620000000000003E-3</v>
      </c>
      <c r="D247" s="66"/>
      <c r="E247" s="228"/>
    </row>
    <row r="248" spans="1:5" ht="15">
      <c r="A248" s="66" t="s">
        <v>176</v>
      </c>
      <c r="B248" s="40">
        <f>VLOOKUP(A248,'[1]NDM 1'!$A:$E,2,FALSE)</f>
        <v>1780523.07</v>
      </c>
      <c r="C248" s="227">
        <f>VLOOKUP(A248,'[1]NDM 1'!$A:$E,3,FALSE)/100</f>
        <v>0.13062799999999999</v>
      </c>
      <c r="D248" s="66"/>
      <c r="E248" s="228"/>
    </row>
    <row r="249" spans="1:5" ht="15">
      <c r="A249" s="66" t="s">
        <v>177</v>
      </c>
      <c r="B249" s="40">
        <f>VLOOKUP(A249,'[1]NDM 1'!$A:$E,2,FALSE)</f>
        <v>3377</v>
      </c>
      <c r="C249" s="227">
        <f>VLOOKUP(A249,'[1]NDM 1'!$A:$E,3,FALSE)/100</f>
        <v>2.4800000000000001E-4</v>
      </c>
      <c r="D249" s="66"/>
      <c r="E249" s="228"/>
    </row>
    <row r="250" spans="1:5" ht="15">
      <c r="A250" s="66" t="s">
        <v>178</v>
      </c>
      <c r="B250" s="40">
        <f>VLOOKUP(A250,'[1]NDM 1'!$A:$E,2,FALSE)</f>
        <v>1312257.43</v>
      </c>
      <c r="C250" s="227">
        <f>VLOOKUP(A250,'[1]NDM 1'!$A:$E,3,FALSE)/100</f>
        <v>9.6273999999999998E-2</v>
      </c>
      <c r="D250" s="66"/>
      <c r="E250" s="228"/>
    </row>
    <row r="251" spans="1:5" ht="15">
      <c r="A251" s="66" t="s">
        <v>179</v>
      </c>
      <c r="B251" s="40">
        <v>0</v>
      </c>
      <c r="C251" s="227">
        <v>0</v>
      </c>
      <c r="D251" s="66"/>
      <c r="E251" s="228"/>
    </row>
    <row r="252" spans="1:5" ht="15">
      <c r="A252" s="66" t="s">
        <v>180</v>
      </c>
      <c r="B252" s="40">
        <f>VLOOKUP(A252,'[1]NDM 1'!$A:$E,2,FALSE)</f>
        <v>43050.98</v>
      </c>
      <c r="C252" s="227">
        <f>VLOOKUP(A252,'[1]NDM 1'!$A:$E,3,FALSE)/100</f>
        <v>3.1580000000000002E-3</v>
      </c>
      <c r="D252" s="66"/>
      <c r="E252" s="228"/>
    </row>
    <row r="253" spans="1:5" ht="15">
      <c r="A253" s="66" t="s">
        <v>181</v>
      </c>
      <c r="B253" s="40">
        <v>0</v>
      </c>
      <c r="C253" s="227">
        <v>0</v>
      </c>
      <c r="D253" s="66"/>
      <c r="E253" s="228"/>
    </row>
    <row r="254" spans="1:5" ht="15">
      <c r="A254" s="66" t="s">
        <v>182</v>
      </c>
      <c r="B254" s="40">
        <v>0</v>
      </c>
      <c r="C254" s="227">
        <v>0</v>
      </c>
      <c r="D254" s="66"/>
      <c r="E254" s="228"/>
    </row>
    <row r="255" spans="1:5" ht="15">
      <c r="A255" s="66" t="s">
        <v>183</v>
      </c>
      <c r="B255" s="40">
        <f>VLOOKUP(A255,'[1]NDM 1'!$A:$E,2,FALSE)</f>
        <v>6269</v>
      </c>
      <c r="C255" s="227">
        <f>VLOOKUP(A255,'[1]NDM 1'!$A:$E,3,FALSE)/100</f>
        <v>4.6000000000000001E-4</v>
      </c>
      <c r="D255" s="66"/>
      <c r="E255" s="228"/>
    </row>
    <row r="256" spans="1:5" ht="15">
      <c r="A256" s="66" t="s">
        <v>184</v>
      </c>
      <c r="B256" s="40">
        <f>VLOOKUP(A256,'[1]NDM 1'!$A:$E,2,FALSE)</f>
        <v>24032.720000000001</v>
      </c>
      <c r="C256" s="227">
        <f>VLOOKUP(A256,'[1]NDM 1'!$A:$E,3,FALSE)/100</f>
        <v>1.763E-3</v>
      </c>
      <c r="D256" s="66"/>
      <c r="E256" s="228"/>
    </row>
    <row r="257" spans="1:5" ht="15">
      <c r="A257" s="66" t="s">
        <v>185</v>
      </c>
      <c r="B257" s="40">
        <f>VLOOKUP(A257,'[1]NDM 1'!$A:$E,2,FALSE)</f>
        <v>130275.25</v>
      </c>
      <c r="C257" s="227">
        <f>VLOOKUP(A257,'[1]NDM 1'!$A:$E,3,FALSE)/100</f>
        <v>9.5580000000000005E-3</v>
      </c>
      <c r="D257" s="66"/>
      <c r="E257" s="228"/>
    </row>
    <row r="258" spans="1:5" ht="15">
      <c r="A258" s="66" t="s">
        <v>186</v>
      </c>
      <c r="B258" s="40">
        <f>VLOOKUP(A258,'[1]NDM 1'!$A:$E,2,FALSE)</f>
        <v>829</v>
      </c>
      <c r="C258" s="227">
        <f>VLOOKUP(A258,'[1]NDM 1'!$A:$E,3,FALSE)/100</f>
        <v>6.1000000000000005E-5</v>
      </c>
      <c r="D258" s="66"/>
      <c r="E258" s="228"/>
    </row>
    <row r="259" spans="1:5" ht="15">
      <c r="A259" s="66" t="s">
        <v>187</v>
      </c>
      <c r="B259" s="40">
        <f>VLOOKUP(A259,'[1]NDM 1'!$A:$E,2,FALSE)</f>
        <v>2132.29</v>
      </c>
      <c r="C259" s="227">
        <f>VLOOKUP(A259,'[1]NDM 1'!$A:$E,3,FALSE)/100</f>
        <v>1.56E-4</v>
      </c>
      <c r="D259" s="66"/>
      <c r="E259" s="228"/>
    </row>
    <row r="260" spans="1:5" ht="15">
      <c r="A260" s="66" t="s">
        <v>188</v>
      </c>
      <c r="B260" s="40">
        <f>VLOOKUP(A260,'[1]NDM 1'!$A:$E,2,FALSE)</f>
        <v>6761</v>
      </c>
      <c r="C260" s="227">
        <f>VLOOKUP(A260,'[1]NDM 1'!$A:$E,3,FALSE)/100</f>
        <v>4.9600000000000002E-4</v>
      </c>
      <c r="D260" s="66"/>
      <c r="E260" s="228"/>
    </row>
    <row r="261" spans="1:5" ht="15">
      <c r="A261" s="66" t="s">
        <v>189</v>
      </c>
      <c r="B261" s="40">
        <v>0</v>
      </c>
      <c r="C261" s="227">
        <v>0</v>
      </c>
      <c r="D261" s="66"/>
      <c r="E261" s="228"/>
    </row>
    <row r="262" spans="1:5" ht="15">
      <c r="A262" s="66" t="s">
        <v>190</v>
      </c>
      <c r="B262" s="40">
        <f>VLOOKUP(A262,'[1]NDM 1'!$A:$E,2,FALSE)</f>
        <v>104959.37</v>
      </c>
      <c r="C262" s="227">
        <f>VLOOKUP(A262,'[1]NDM 1'!$A:$E,3,FALSE)/100</f>
        <v>7.7000000000000002E-3</v>
      </c>
      <c r="D262" s="66"/>
      <c r="E262" s="228"/>
    </row>
    <row r="263" spans="1:5" ht="15">
      <c r="A263" s="66" t="s">
        <v>191</v>
      </c>
      <c r="B263" s="40">
        <f>VLOOKUP(A263,'[1]NDM 1'!$A:$E,2,FALSE)</f>
        <v>6101.26</v>
      </c>
      <c r="C263" s="227">
        <f>VLOOKUP(A263,'[1]NDM 1'!$A:$E,3,FALSE)/100</f>
        <v>4.4799999999999999E-4</v>
      </c>
      <c r="D263" s="66"/>
      <c r="E263" s="228"/>
    </row>
    <row r="264" spans="1:5" ht="15">
      <c r="A264" s="66" t="s">
        <v>192</v>
      </c>
      <c r="B264" s="40">
        <f>VLOOKUP(A264,'[1]NDM 1'!$A:$E,2,FALSE)</f>
        <v>41104.5</v>
      </c>
      <c r="C264" s="227">
        <f>VLOOKUP(A264,'[1]NDM 1'!$A:$E,3,FALSE)/100</f>
        <v>3.0159999999999996E-3</v>
      </c>
      <c r="D264" s="66"/>
      <c r="E264" s="228"/>
    </row>
    <row r="265" spans="1:5" ht="15">
      <c r="A265" s="66" t="s">
        <v>193</v>
      </c>
      <c r="B265" s="40">
        <v>0</v>
      </c>
      <c r="C265" s="227">
        <v>0</v>
      </c>
      <c r="D265" s="66"/>
      <c r="E265" s="228"/>
    </row>
    <row r="266" spans="1:5" ht="15">
      <c r="A266" s="66" t="s">
        <v>194</v>
      </c>
      <c r="B266" s="40">
        <f>VLOOKUP(A266,'[1]NDM 1'!$A:$E,2,FALSE)</f>
        <v>446.66</v>
      </c>
      <c r="C266" s="227">
        <f>VLOOKUP(A266,'[1]NDM 1'!$A:$E,3,FALSE)/100</f>
        <v>3.3000000000000003E-5</v>
      </c>
      <c r="D266" s="66"/>
      <c r="E266" s="228"/>
    </row>
    <row r="267" spans="1:5" ht="15">
      <c r="A267" s="66" t="s">
        <v>195</v>
      </c>
      <c r="B267" s="40">
        <f>VLOOKUP(A267,'[1]NDM 1'!$A:$E,2,FALSE)</f>
        <v>258632.29</v>
      </c>
      <c r="C267" s="227">
        <f>VLOOKUP(A267,'[1]NDM 1'!$A:$E,3,FALSE)/100</f>
        <v>1.8974999999999999E-2</v>
      </c>
      <c r="D267" s="66"/>
      <c r="E267" s="228"/>
    </row>
    <row r="268" spans="1:5" ht="15">
      <c r="A268" s="66" t="s">
        <v>196</v>
      </c>
      <c r="B268" s="40">
        <f>VLOOKUP(A268,'[1]NDM 1'!$A:$E,2,FALSE)</f>
        <v>63000</v>
      </c>
      <c r="C268" s="227">
        <f>VLOOKUP(A268,'[1]NDM 1'!$A:$E,3,FALSE)/100</f>
        <v>4.6220000000000002E-3</v>
      </c>
      <c r="D268" s="66"/>
      <c r="E268" s="228"/>
    </row>
    <row r="269" spans="1:5" ht="15">
      <c r="A269" s="66" t="s">
        <v>197</v>
      </c>
      <c r="B269" s="40">
        <v>0</v>
      </c>
      <c r="C269" s="227">
        <v>0</v>
      </c>
      <c r="D269" s="66"/>
      <c r="E269" s="228"/>
    </row>
    <row r="270" spans="1:5" ht="15">
      <c r="A270" s="66" t="s">
        <v>198</v>
      </c>
      <c r="B270" s="40">
        <f>VLOOKUP(A270,'[1]NDM 1'!$A:$E,2,FALSE)</f>
        <v>1699.02</v>
      </c>
      <c r="C270" s="227">
        <f>VLOOKUP(A270,'[1]NDM 1'!$A:$E,3,FALSE)/100</f>
        <v>1.25E-4</v>
      </c>
      <c r="D270" s="66"/>
      <c r="E270" s="228"/>
    </row>
    <row r="271" spans="1:5" ht="15">
      <c r="A271" s="66" t="s">
        <v>199</v>
      </c>
      <c r="B271" s="40">
        <f>VLOOKUP(A271,'[1]NDM 1'!$A:$E,2,FALSE)</f>
        <v>94080.91</v>
      </c>
      <c r="C271" s="227">
        <f>VLOOKUP(A271,'[1]NDM 1'!$A:$E,3,FALSE)/100</f>
        <v>6.9020000000000001E-3</v>
      </c>
      <c r="D271" s="66"/>
      <c r="E271" s="228"/>
    </row>
    <row r="272" spans="1:5" ht="15">
      <c r="A272" s="66" t="s">
        <v>200</v>
      </c>
      <c r="B272" s="40">
        <f>VLOOKUP(A272,'[1]NDM 1'!$A:$E,2,FALSE)</f>
        <v>25942.68</v>
      </c>
      <c r="C272" s="227">
        <f>VLOOKUP(A272,'[1]NDM 1'!$A:$E,3,FALSE)/100</f>
        <v>1.903E-3</v>
      </c>
      <c r="D272" s="66"/>
      <c r="E272" s="228"/>
    </row>
    <row r="273" spans="1:5" ht="15">
      <c r="A273" s="66" t="s">
        <v>201</v>
      </c>
      <c r="B273" s="40">
        <f>VLOOKUP(A273,'[1]NDM 1'!$A:$E,2,FALSE)</f>
        <v>4814.5</v>
      </c>
      <c r="C273" s="227">
        <f>VLOOKUP(A273,'[1]NDM 1'!$A:$E,3,FALSE)/100</f>
        <v>3.5299999999999996E-4</v>
      </c>
      <c r="D273" s="66"/>
      <c r="E273" s="228"/>
    </row>
    <row r="274" spans="1:5">
      <c r="A274" s="66" t="s">
        <v>202</v>
      </c>
      <c r="B274" s="40">
        <f>VLOOKUP(A274,'[1]NDM 1'!$A:$E,2,FALSE)</f>
        <v>418047</v>
      </c>
      <c r="C274" s="227">
        <f>VLOOKUP(A274,'[1]NDM 1'!$A:$E,3,FALSE)/100</f>
        <v>3.0670000000000003E-2</v>
      </c>
      <c r="D274" s="66"/>
    </row>
    <row r="275" spans="1:5">
      <c r="A275" s="66" t="s">
        <v>203</v>
      </c>
      <c r="B275" s="40">
        <f>VLOOKUP(A275,'[1]NDM 1'!$A:$E,2,FALSE)</f>
        <v>793.67</v>
      </c>
      <c r="C275" s="227">
        <f>VLOOKUP(A275,'[1]NDM 1'!$A:$E,3,FALSE)/100</f>
        <v>5.7999999999999994E-5</v>
      </c>
      <c r="D275" s="66"/>
    </row>
    <row r="276" spans="1:5">
      <c r="A276" s="66" t="s">
        <v>204</v>
      </c>
      <c r="B276" s="40">
        <f>VLOOKUP(A276,'[1]NDM 1'!$A:$E,2,FALSE)</f>
        <v>20293</v>
      </c>
      <c r="C276" s="227">
        <f>VLOOKUP(A276,'[1]NDM 1'!$A:$E,3,FALSE)/100</f>
        <v>1.4890000000000001E-3</v>
      </c>
      <c r="D276" s="66"/>
    </row>
    <row r="277" spans="1:5">
      <c r="A277" s="66" t="s">
        <v>205</v>
      </c>
      <c r="B277" s="40">
        <f>VLOOKUP(A277,'[1]NDM 1'!$A:$E,2,FALSE)</f>
        <v>32203.21</v>
      </c>
      <c r="C277" s="227">
        <f>VLOOKUP(A277,'[1]NDM 1'!$A:$E,3,FALSE)/100</f>
        <v>2.3630000000000001E-3</v>
      </c>
      <c r="D277" s="66"/>
    </row>
    <row r="278" spans="1:5">
      <c r="A278" s="66" t="s">
        <v>206</v>
      </c>
      <c r="B278" s="40">
        <f>VLOOKUP(A278,'[1]NDM 1'!$A:$E,2,FALSE)</f>
        <v>15129</v>
      </c>
      <c r="C278" s="227">
        <f>VLOOKUP(A278,'[1]NDM 1'!$A:$E,3,FALSE)/100</f>
        <v>1.1100000000000001E-3</v>
      </c>
      <c r="D278" s="66"/>
    </row>
    <row r="279" spans="1:5">
      <c r="A279" s="66" t="s">
        <v>207</v>
      </c>
      <c r="B279" s="40">
        <f>VLOOKUP(A279,'[1]NDM 1'!$A:$E,2,FALSE)</f>
        <v>1323181.81</v>
      </c>
      <c r="C279" s="227">
        <f>VLOOKUP(A279,'[1]NDM 1'!$A:$E,3,FALSE)/100</f>
        <v>9.7075999999999996E-2</v>
      </c>
      <c r="D279" s="66"/>
    </row>
    <row r="280" spans="1:5">
      <c r="A280" s="66" t="s">
        <v>208</v>
      </c>
      <c r="B280" s="40">
        <f>VLOOKUP(A280,'[1]NDM 1'!$A:$E,2,FALSE)</f>
        <v>32919.97</v>
      </c>
      <c r="C280" s="227">
        <f>VLOOKUP(A280,'[1]NDM 1'!$A:$E,3,FALSE)/100</f>
        <v>2.415E-3</v>
      </c>
      <c r="D280" s="66"/>
    </row>
    <row r="281" spans="1:5">
      <c r="A281" s="66" t="s">
        <v>209</v>
      </c>
      <c r="B281" s="40">
        <f>VLOOKUP(A281,'[1]NDM 1'!$A:$E,2,FALSE)</f>
        <v>849.7</v>
      </c>
      <c r="C281" s="227">
        <f>VLOOKUP(A281,'[1]NDM 1'!$A:$E,3,FALSE)/100</f>
        <v>6.2000000000000003E-5</v>
      </c>
      <c r="D281" s="66"/>
    </row>
    <row r="282" spans="1:5">
      <c r="A282" s="66" t="s">
        <v>210</v>
      </c>
      <c r="B282" s="40">
        <f>VLOOKUP(A282,'[1]NDM 1'!$A:$E,2,FALSE)</f>
        <v>111610.69</v>
      </c>
      <c r="C282" s="227">
        <f>VLOOKUP(A282,'[1]NDM 1'!$A:$E,3,FALSE)/100</f>
        <v>8.1879999999999991E-3</v>
      </c>
      <c r="D282" s="66"/>
    </row>
    <row r="283" spans="1:5">
      <c r="A283" s="66" t="s">
        <v>211</v>
      </c>
      <c r="B283" s="40">
        <v>0</v>
      </c>
      <c r="C283" s="227">
        <v>0</v>
      </c>
      <c r="D283" s="66"/>
    </row>
    <row r="284" spans="1:5">
      <c r="A284" s="66" t="s">
        <v>212</v>
      </c>
      <c r="B284" s="40">
        <f>VLOOKUP(A284,'[1]NDM 1'!$A:$E,2,FALSE)</f>
        <v>11937.6</v>
      </c>
      <c r="C284" s="227">
        <f>VLOOKUP(A284,'[1]NDM 1'!$A:$E,3,FALSE)/100</f>
        <v>8.7599999999999993E-4</v>
      </c>
      <c r="D284" s="66"/>
    </row>
    <row r="285" spans="1:5">
      <c r="A285" s="66" t="s">
        <v>213</v>
      </c>
      <c r="B285" s="40">
        <f>VLOOKUP(A285,'[1]NDM 1'!$A:$E,2,FALSE)</f>
        <v>2000</v>
      </c>
      <c r="C285" s="227">
        <f>VLOOKUP(A285,'[1]NDM 1'!$A:$E,3,FALSE)/100</f>
        <v>1.47E-4</v>
      </c>
      <c r="D285" s="66"/>
    </row>
    <row r="286" spans="1:5" hidden="1">
      <c r="A286" s="66" t="s">
        <v>214</v>
      </c>
      <c r="B286" s="40">
        <v>0</v>
      </c>
      <c r="C286" s="227">
        <v>0</v>
      </c>
      <c r="D286" s="66"/>
    </row>
    <row r="287" spans="1:5" hidden="1">
      <c r="A287" s="66" t="s">
        <v>215</v>
      </c>
      <c r="B287" s="40">
        <v>0</v>
      </c>
      <c r="C287" s="227">
        <v>0</v>
      </c>
      <c r="D287" s="66"/>
    </row>
    <row r="288" spans="1:5" hidden="1">
      <c r="A288" s="66" t="s">
        <v>216</v>
      </c>
      <c r="B288" s="40">
        <v>0</v>
      </c>
      <c r="C288" s="227">
        <v>0</v>
      </c>
      <c r="D288" s="66"/>
    </row>
    <row r="289" spans="1:4" hidden="1">
      <c r="A289" s="66" t="s">
        <v>217</v>
      </c>
      <c r="B289" s="40">
        <v>0</v>
      </c>
      <c r="C289" s="227">
        <v>0</v>
      </c>
      <c r="D289" s="66"/>
    </row>
    <row r="290" spans="1:4" hidden="1">
      <c r="A290" s="66" t="s">
        <v>218</v>
      </c>
      <c r="B290" s="40">
        <v>0</v>
      </c>
      <c r="C290" s="227">
        <v>0</v>
      </c>
      <c r="D290" s="66"/>
    </row>
    <row r="291" spans="1:4">
      <c r="A291" s="66" t="s">
        <v>219</v>
      </c>
      <c r="B291" s="40">
        <f>VLOOKUP(A291,'[1]NDM 1'!$A:$E,2,FALSE)</f>
        <v>84044.55</v>
      </c>
      <c r="C291" s="227">
        <f>VLOOKUP(A291,'[1]NDM 1'!$A:$E,3,FALSE)/100</f>
        <v>6.1660000000000005E-3</v>
      </c>
      <c r="D291" s="66"/>
    </row>
    <row r="292" spans="1:4">
      <c r="A292" s="66" t="s">
        <v>220</v>
      </c>
      <c r="B292" s="40">
        <f>VLOOKUP(A292,'[1]NDM 1'!$A:$E,2,FALSE)</f>
        <v>174703.12</v>
      </c>
      <c r="C292" s="227">
        <f>VLOOKUP(A292,'[1]NDM 1'!$A:$E,3,FALSE)/100</f>
        <v>1.2817E-2</v>
      </c>
      <c r="D292" s="66"/>
    </row>
    <row r="293" spans="1:4" hidden="1">
      <c r="A293" s="66" t="s">
        <v>221</v>
      </c>
      <c r="B293" s="40">
        <v>0</v>
      </c>
      <c r="C293" s="227">
        <v>0</v>
      </c>
      <c r="D293" s="66"/>
    </row>
    <row r="294" spans="1:4" ht="15" customHeight="1">
      <c r="A294" s="66" t="s">
        <v>222</v>
      </c>
      <c r="B294" s="40">
        <f>VLOOKUP(A294,'[1]NDM 1'!$A:$E,2,FALSE)</f>
        <v>7320.38</v>
      </c>
      <c r="C294" s="227">
        <f>VLOOKUP(A294,'[1]NDM 1'!$A:$E,3,FALSE)/100</f>
        <v>5.3699999999999993E-4</v>
      </c>
      <c r="D294" s="66"/>
    </row>
    <row r="295" spans="1:4" hidden="1">
      <c r="A295" s="66" t="s">
        <v>223</v>
      </c>
      <c r="B295" s="40">
        <v>0</v>
      </c>
      <c r="C295" s="227">
        <v>0</v>
      </c>
      <c r="D295" s="66"/>
    </row>
    <row r="296" spans="1:4" hidden="1">
      <c r="A296" s="66" t="s">
        <v>224</v>
      </c>
      <c r="B296" s="40">
        <v>0</v>
      </c>
      <c r="C296" s="227">
        <v>0</v>
      </c>
      <c r="D296" s="66"/>
    </row>
    <row r="297" spans="1:4">
      <c r="A297" s="66" t="s">
        <v>225</v>
      </c>
      <c r="B297" s="40">
        <f>VLOOKUP(A297,'[1]NDM 1'!$A:$E,2,FALSE)</f>
        <v>3771.07</v>
      </c>
      <c r="C297" s="227">
        <f>VLOOKUP(A297,'[1]NDM 1'!$A:$E,3,FALSE)/100</f>
        <v>2.7700000000000001E-4</v>
      </c>
      <c r="D297" s="66"/>
    </row>
    <row r="298" spans="1:4">
      <c r="A298" s="66" t="s">
        <v>226</v>
      </c>
      <c r="B298" s="40">
        <f>VLOOKUP(A298,'[1]NDM 1'!$A:$E,2,FALSE)</f>
        <v>696</v>
      </c>
      <c r="C298" s="227">
        <f>VLOOKUP(A298,'[1]NDM 1'!$A:$E,3,FALSE)/100</f>
        <v>5.1000000000000006E-5</v>
      </c>
      <c r="D298" s="66"/>
    </row>
    <row r="299" spans="1:4" hidden="1">
      <c r="A299" s="66" t="s">
        <v>227</v>
      </c>
      <c r="B299" s="40">
        <v>0</v>
      </c>
      <c r="C299" s="227">
        <v>0</v>
      </c>
      <c r="D299" s="66"/>
    </row>
    <row r="300" spans="1:4">
      <c r="A300" s="66" t="s">
        <v>228</v>
      </c>
      <c r="B300" s="40">
        <f>VLOOKUP(A300,'[1]NDM 1'!$A:$E,2,FALSE)</f>
        <v>66314.100000000006</v>
      </c>
      <c r="C300" s="227">
        <f>VLOOKUP(A300,'[1]NDM 1'!$A:$E,3,FALSE)/100</f>
        <v>4.8649999999999995E-3</v>
      </c>
      <c r="D300" s="66"/>
    </row>
    <row r="301" spans="1:4" hidden="1">
      <c r="A301" s="66" t="s">
        <v>229</v>
      </c>
      <c r="B301" s="40">
        <v>0</v>
      </c>
      <c r="C301" s="227">
        <v>0</v>
      </c>
      <c r="D301" s="66"/>
    </row>
    <row r="302" spans="1:4">
      <c r="A302" s="66" t="s">
        <v>230</v>
      </c>
      <c r="B302" s="40">
        <f>VLOOKUP(A302,'[1]NDM 1'!$A:$E,2,FALSE)</f>
        <v>39371.440000000002</v>
      </c>
      <c r="C302" s="227">
        <f>VLOOKUP(A302,'[1]NDM 1'!$A:$E,3,FALSE)/100</f>
        <v>2.8879999999999999E-3</v>
      </c>
      <c r="D302" s="66"/>
    </row>
    <row r="303" spans="1:4">
      <c r="A303" s="66" t="s">
        <v>231</v>
      </c>
      <c r="B303" s="40">
        <f>VLOOKUP(A303,'[1]NDM 1'!$A:$E,2,FALSE)</f>
        <v>59908.2</v>
      </c>
      <c r="C303" s="227">
        <f>VLOOKUP(A303,'[1]NDM 1'!$A:$E,3,FALSE)/100</f>
        <v>4.3949999999999996E-3</v>
      </c>
      <c r="D303" s="66"/>
    </row>
    <row r="304" spans="1:4">
      <c r="A304" s="66" t="s">
        <v>232</v>
      </c>
      <c r="B304" s="40">
        <f>VLOOKUP(A304,'[1]NDM 1'!$A:$E,2,FALSE)</f>
        <v>178</v>
      </c>
      <c r="C304" s="227">
        <f>VLOOKUP(A304,'[1]NDM 1'!$A:$E,3,FALSE)/100</f>
        <v>1.2999999999999999E-5</v>
      </c>
      <c r="D304" s="66"/>
    </row>
    <row r="305" spans="1:4" hidden="1">
      <c r="A305" s="66" t="s">
        <v>233</v>
      </c>
      <c r="B305" s="40">
        <v>0</v>
      </c>
      <c r="C305" s="227">
        <v>0</v>
      </c>
      <c r="D305" s="66"/>
    </row>
    <row r="306" spans="1:4">
      <c r="A306" s="66" t="s">
        <v>234</v>
      </c>
      <c r="B306" s="40">
        <f>VLOOKUP(A306,'[1]NDM 1'!$A:$E,2,FALSE)</f>
        <v>112873.27</v>
      </c>
      <c r="C306" s="227">
        <f>VLOOKUP(A306,'[1]NDM 1'!$A:$E,3,FALSE)/100</f>
        <v>8.2810000000000002E-3</v>
      </c>
      <c r="D306" s="66"/>
    </row>
    <row r="307" spans="1:4" hidden="1">
      <c r="A307" s="66" t="s">
        <v>235</v>
      </c>
      <c r="B307" s="40">
        <v>0</v>
      </c>
      <c r="C307" s="227">
        <v>0</v>
      </c>
      <c r="D307" s="66"/>
    </row>
    <row r="308" spans="1:4" hidden="1">
      <c r="A308" s="66" t="s">
        <v>236</v>
      </c>
      <c r="B308" s="40">
        <v>0</v>
      </c>
      <c r="C308" s="227">
        <v>0</v>
      </c>
      <c r="D308" s="66"/>
    </row>
    <row r="309" spans="1:4">
      <c r="A309" s="66" t="s">
        <v>237</v>
      </c>
      <c r="B309" s="40">
        <f>VLOOKUP(A309,'[1]NDM 1'!$A:$E,2,FALSE)</f>
        <v>82025.73</v>
      </c>
      <c r="C309" s="227">
        <f>VLOOKUP(A309,'[1]NDM 1'!$A:$E,3,FALSE)/100</f>
        <v>6.0179999999999999E-3</v>
      </c>
      <c r="D309" s="66"/>
    </row>
    <row r="310" spans="1:4">
      <c r="A310" s="66" t="s">
        <v>238</v>
      </c>
      <c r="B310" s="40">
        <f>VLOOKUP(A310,'[1]NDM 1'!$A:$E,2,FALSE)</f>
        <v>48783.519999999997</v>
      </c>
      <c r="C310" s="227">
        <f>VLOOKUP(A310,'[1]NDM 1'!$A:$E,3,FALSE)/100</f>
        <v>3.5790000000000001E-3</v>
      </c>
      <c r="D310" s="66"/>
    </row>
    <row r="311" spans="1:4">
      <c r="A311" s="66" t="s">
        <v>239</v>
      </c>
      <c r="B311" s="40">
        <f>VLOOKUP(A311,'[1]NDM 1'!$A:$E,2,FALSE)</f>
        <v>41148.519999999997</v>
      </c>
      <c r="C311" s="227">
        <f>VLOOKUP(A311,'[1]NDM 1'!$A:$E,3,FALSE)/100</f>
        <v>3.019E-3</v>
      </c>
      <c r="D311" s="66"/>
    </row>
    <row r="312" spans="1:4">
      <c r="A312" s="66" t="s">
        <v>240</v>
      </c>
      <c r="B312" s="40">
        <f>VLOOKUP(A312,'[1]NDM 1'!$A:$E,2,FALSE)</f>
        <v>134163.63</v>
      </c>
      <c r="C312" s="227">
        <f>VLOOKUP(A312,'[1]NDM 1'!$A:$E,3,FALSE)/100</f>
        <v>9.8429999999999993E-3</v>
      </c>
      <c r="D312" s="66"/>
    </row>
    <row r="313" spans="1:4">
      <c r="A313" s="66" t="s">
        <v>241</v>
      </c>
      <c r="B313" s="40">
        <f>VLOOKUP(A313,'[1]NDM 1'!$A:$E,2,FALSE)</f>
        <v>53637.919999999998</v>
      </c>
      <c r="C313" s="227">
        <f>VLOOKUP(A313,'[1]NDM 1'!$A:$E,3,FALSE)/100</f>
        <v>3.9350000000000001E-3</v>
      </c>
      <c r="D313" s="66"/>
    </row>
    <row r="314" spans="1:4" hidden="1">
      <c r="A314" s="66" t="s">
        <v>242</v>
      </c>
      <c r="B314" s="40">
        <v>0</v>
      </c>
      <c r="C314" s="227">
        <v>0</v>
      </c>
      <c r="D314" s="66"/>
    </row>
    <row r="315" spans="1:4">
      <c r="A315" s="66" t="s">
        <v>243</v>
      </c>
      <c r="B315" s="40">
        <f>VLOOKUP(A315,'[1]NDM 1'!$A:$E,2,FALSE)</f>
        <v>96000</v>
      </c>
      <c r="C315" s="227">
        <f>VLOOKUP(A315,'[1]NDM 1'!$A:$E,3,FALSE)/100</f>
        <v>7.0430000000000006E-3</v>
      </c>
      <c r="D315" s="66"/>
    </row>
    <row r="316" spans="1:4">
      <c r="A316" s="66" t="s">
        <v>244</v>
      </c>
      <c r="B316" s="40">
        <f>VLOOKUP(A316,'[1]NDM 1'!$A:$E,2,FALSE)</f>
        <v>12156.8</v>
      </c>
      <c r="C316" s="227">
        <f>VLOOKUP(A316,'[1]NDM 1'!$A:$E,3,FALSE)/100</f>
        <v>8.92E-4</v>
      </c>
      <c r="D316" s="66"/>
    </row>
    <row r="317" spans="1:4">
      <c r="A317" s="66" t="s">
        <v>245</v>
      </c>
      <c r="B317" s="40">
        <f>VLOOKUP(A317,'[1]NDM 1'!$A:$E,2,FALSE)</f>
        <v>88052.21</v>
      </c>
      <c r="C317" s="227">
        <f>VLOOKUP(A317,'[1]NDM 1'!$A:$E,3,FALSE)/100</f>
        <v>6.4600000000000005E-3</v>
      </c>
      <c r="D317" s="66"/>
    </row>
    <row r="318" spans="1:4">
      <c r="A318" s="66" t="s">
        <v>246</v>
      </c>
      <c r="B318" s="40">
        <f>VLOOKUP(A318,'[1]NDM 1'!$A:$E,2,FALSE)</f>
        <v>57989.02</v>
      </c>
      <c r="C318" s="227">
        <f>VLOOKUP(A318,'[1]NDM 1'!$A:$E,3,FALSE)/100</f>
        <v>4.254E-3</v>
      </c>
      <c r="D318" s="66"/>
    </row>
    <row r="319" spans="1:4">
      <c r="A319" s="66" t="s">
        <v>247</v>
      </c>
      <c r="B319" s="40">
        <f>VLOOKUP(A319,'[1]NDM 1'!$A:$E,2,FALSE)</f>
        <v>161078.07</v>
      </c>
      <c r="C319" s="227">
        <f>VLOOKUP(A319,'[1]NDM 1'!$A:$E,3,FALSE)/100</f>
        <v>1.1818E-2</v>
      </c>
      <c r="D319" s="66"/>
    </row>
    <row r="320" spans="1:4">
      <c r="A320" s="66" t="s">
        <v>248</v>
      </c>
      <c r="B320" s="40">
        <v>0</v>
      </c>
      <c r="C320" s="227">
        <v>0</v>
      </c>
      <c r="D320" s="66"/>
    </row>
    <row r="321" spans="1:4">
      <c r="A321" s="66" t="s">
        <v>249</v>
      </c>
      <c r="B321" s="40">
        <f>VLOOKUP(A321,'[1]NDM 1'!$A:$E,2,FALSE)</f>
        <v>31663.61</v>
      </c>
      <c r="C321" s="227">
        <f>VLOOKUP(A321,'[1]NDM 1'!$A:$E,3,FALSE)/100</f>
        <v>2.323E-3</v>
      </c>
      <c r="D321" s="66"/>
    </row>
    <row r="322" spans="1:4" hidden="1">
      <c r="A322" s="66" t="s">
        <v>250</v>
      </c>
      <c r="B322" s="40">
        <v>0</v>
      </c>
      <c r="C322" s="227">
        <v>0</v>
      </c>
      <c r="D322" s="66"/>
    </row>
    <row r="323" spans="1:4" hidden="1">
      <c r="A323" s="66" t="s">
        <v>251</v>
      </c>
      <c r="B323" s="40">
        <v>0</v>
      </c>
      <c r="C323" s="227">
        <v>0</v>
      </c>
      <c r="D323" s="66"/>
    </row>
    <row r="324" spans="1:4" hidden="1">
      <c r="A324" s="66" t="s">
        <v>252</v>
      </c>
      <c r="B324" s="40">
        <v>0</v>
      </c>
      <c r="C324" s="227">
        <v>0</v>
      </c>
      <c r="D324" s="66"/>
    </row>
    <row r="325" spans="1:4" hidden="1">
      <c r="A325" s="66" t="s">
        <v>253</v>
      </c>
      <c r="B325" s="40">
        <v>0</v>
      </c>
      <c r="C325" s="227">
        <v>0</v>
      </c>
      <c r="D325" s="66"/>
    </row>
    <row r="326" spans="1:4" hidden="1">
      <c r="A326" s="66" t="s">
        <v>254</v>
      </c>
      <c r="B326" s="40">
        <v>0</v>
      </c>
      <c r="C326" s="227">
        <v>0</v>
      </c>
      <c r="D326" s="66"/>
    </row>
    <row r="327" spans="1:4" hidden="1">
      <c r="A327" s="66" t="s">
        <v>255</v>
      </c>
      <c r="B327" s="40">
        <v>0</v>
      </c>
      <c r="C327" s="227">
        <v>0</v>
      </c>
      <c r="D327" s="66"/>
    </row>
    <row r="328" spans="1:4" hidden="1">
      <c r="A328" s="66" t="s">
        <v>256</v>
      </c>
      <c r="B328" s="40">
        <v>0</v>
      </c>
      <c r="C328" s="227">
        <v>0</v>
      </c>
      <c r="D328" s="66"/>
    </row>
    <row r="329" spans="1:4" hidden="1">
      <c r="A329" s="66" t="s">
        <v>257</v>
      </c>
      <c r="B329" s="40">
        <v>0</v>
      </c>
      <c r="C329" s="227">
        <v>0</v>
      </c>
      <c r="D329" s="66"/>
    </row>
    <row r="330" spans="1:4" hidden="1">
      <c r="A330" s="66" t="s">
        <v>258</v>
      </c>
      <c r="B330" s="40">
        <v>0</v>
      </c>
      <c r="C330" s="227">
        <v>0</v>
      </c>
      <c r="D330" s="66"/>
    </row>
    <row r="331" spans="1:4" hidden="1">
      <c r="A331" s="66" t="s">
        <v>259</v>
      </c>
      <c r="B331" s="40">
        <v>0</v>
      </c>
      <c r="C331" s="227">
        <v>0</v>
      </c>
      <c r="D331" s="66"/>
    </row>
    <row r="332" spans="1:4" hidden="1">
      <c r="A332" s="66" t="s">
        <v>260</v>
      </c>
      <c r="B332" s="40">
        <v>0</v>
      </c>
      <c r="C332" s="227">
        <v>0</v>
      </c>
      <c r="D332" s="66"/>
    </row>
    <row r="333" spans="1:4" ht="15.75" hidden="1" customHeight="1">
      <c r="A333" s="66" t="s">
        <v>261</v>
      </c>
      <c r="B333" s="40">
        <v>0</v>
      </c>
      <c r="C333" s="227">
        <v>0</v>
      </c>
      <c r="D333" s="66"/>
    </row>
    <row r="334" spans="1:4" hidden="1">
      <c r="A334" s="66" t="s">
        <v>262</v>
      </c>
      <c r="B334" s="40">
        <v>0</v>
      </c>
      <c r="C334" s="227">
        <v>0</v>
      </c>
      <c r="D334" s="66"/>
    </row>
    <row r="335" spans="1:4" hidden="1">
      <c r="A335" s="66" t="s">
        <v>263</v>
      </c>
      <c r="B335" s="40">
        <v>0</v>
      </c>
      <c r="C335" s="227">
        <v>0</v>
      </c>
      <c r="D335" s="66"/>
    </row>
    <row r="336" spans="1:4" hidden="1">
      <c r="A336" s="66" t="s">
        <v>264</v>
      </c>
      <c r="B336" s="40">
        <v>0</v>
      </c>
      <c r="C336" s="227">
        <v>0</v>
      </c>
      <c r="D336" s="66"/>
    </row>
    <row r="337" spans="1:5" hidden="1">
      <c r="A337" s="66" t="s">
        <v>265</v>
      </c>
      <c r="B337" s="40">
        <v>0</v>
      </c>
      <c r="C337" s="227">
        <v>0</v>
      </c>
      <c r="D337" s="66"/>
    </row>
    <row r="338" spans="1:5" hidden="1">
      <c r="A338" s="66" t="s">
        <v>266</v>
      </c>
      <c r="B338" s="40">
        <v>0</v>
      </c>
      <c r="C338" s="227">
        <v>0</v>
      </c>
      <c r="D338" s="66"/>
    </row>
    <row r="339" spans="1:5" hidden="1">
      <c r="A339" s="66" t="s">
        <v>267</v>
      </c>
      <c r="B339" s="40">
        <v>0</v>
      </c>
      <c r="C339" s="227">
        <v>0</v>
      </c>
      <c r="D339" s="66"/>
    </row>
    <row r="340" spans="1:5">
      <c r="A340" s="229"/>
      <c r="B340" s="230"/>
      <c r="C340" s="231"/>
      <c r="D340" s="232">
        <v>0</v>
      </c>
    </row>
    <row r="341" spans="1:5">
      <c r="A341" s="20"/>
      <c r="B341" s="233">
        <f>SUM(B239:B340)</f>
        <v>13630435.949999999</v>
      </c>
      <c r="C341" s="234">
        <f>SUM(C239:C340)</f>
        <v>1</v>
      </c>
      <c r="D341" s="235"/>
      <c r="E341" s="236">
        <f>+B341-'[1]NDM 1'!B152</f>
        <v>0</v>
      </c>
    </row>
    <row r="343" spans="1:5">
      <c r="A343" s="141" t="s">
        <v>268</v>
      </c>
    </row>
    <row r="344" spans="1:5" ht="9.75" customHeight="1"/>
    <row r="345" spans="1:5">
      <c r="A345" s="127" t="s">
        <v>269</v>
      </c>
      <c r="B345" s="143" t="s">
        <v>50</v>
      </c>
      <c r="C345" s="237" t="s">
        <v>51</v>
      </c>
      <c r="D345" s="237" t="s">
        <v>270</v>
      </c>
      <c r="E345" s="238" t="s">
        <v>137</v>
      </c>
    </row>
    <row r="346" spans="1:5">
      <c r="A346" s="239" t="s">
        <v>271</v>
      </c>
      <c r="B346" s="240">
        <f>SUM(B347:B354)</f>
        <v>-180193943.49000001</v>
      </c>
      <c r="C346" s="241">
        <f>SUM(C347:C354)</f>
        <v>-180193943.49000001</v>
      </c>
      <c r="D346" s="242">
        <f>SUM(D347:D354)</f>
        <v>0</v>
      </c>
      <c r="E346" s="243">
        <v>0</v>
      </c>
    </row>
    <row r="347" spans="1:5">
      <c r="A347" s="244" t="s">
        <v>272</v>
      </c>
      <c r="B347" s="40">
        <f>VLOOKUP(A347,'[1]NDM 1'!$A:$E,2,FALSE)</f>
        <v>1033594.1</v>
      </c>
      <c r="C347" s="40">
        <f>VLOOKUP(A347,'[1]NDM 1'!$A:$E,3,FALSE)</f>
        <v>1033594.1</v>
      </c>
      <c r="D347" s="40">
        <f t="shared" ref="D347:D354" si="3">+C347-B347</f>
        <v>0</v>
      </c>
      <c r="E347" s="245"/>
    </row>
    <row r="348" spans="1:5">
      <c r="A348" s="244" t="s">
        <v>273</v>
      </c>
      <c r="B348" s="40">
        <f>VLOOKUP(A348,'[1]NDM 1'!$A:$E,2,FALSE)</f>
        <v>-12118214.720000001</v>
      </c>
      <c r="C348" s="40">
        <f>VLOOKUP(A348,'[1]NDM 1'!$A:$E,3,FALSE)</f>
        <v>-12118214.720000001</v>
      </c>
      <c r="D348" s="40">
        <f t="shared" si="3"/>
        <v>0</v>
      </c>
      <c r="E348" s="245"/>
    </row>
    <row r="349" spans="1:5" ht="19.5" customHeight="1">
      <c r="A349" s="244" t="s">
        <v>274</v>
      </c>
      <c r="B349" s="40">
        <f>VLOOKUP(A349,'[1]NDM 1'!$A:$E,2,FALSE)</f>
        <v>-11573080</v>
      </c>
      <c r="C349" s="40">
        <f>VLOOKUP(A349,'[1]NDM 1'!$A:$E,3,FALSE)</f>
        <v>0</v>
      </c>
      <c r="D349" s="40">
        <f t="shared" si="3"/>
        <v>11573080</v>
      </c>
      <c r="E349" s="245"/>
    </row>
    <row r="350" spans="1:5">
      <c r="A350" s="244" t="s">
        <v>275</v>
      </c>
      <c r="B350" s="40">
        <f>VLOOKUP(A350,'[1]NDM 1'!$A:$E,2,FALSE)</f>
        <v>-76040834.739999995</v>
      </c>
      <c r="C350" s="40">
        <f>VLOOKUP(A350,'[1]NDM 1'!$A:$E,3,FALSE)</f>
        <v>-76040834.739999995</v>
      </c>
      <c r="D350" s="40">
        <f t="shared" si="3"/>
        <v>0</v>
      </c>
      <c r="E350" s="245"/>
    </row>
    <row r="351" spans="1:5">
      <c r="A351" s="244" t="s">
        <v>276</v>
      </c>
      <c r="B351" s="40">
        <f>VLOOKUP(A351,'[1]NDM 1'!$A:$E,2,FALSE)</f>
        <v>-27842025.859999999</v>
      </c>
      <c r="C351" s="40">
        <f>VLOOKUP(A351,'[1]NDM 1'!$A:$E,3,FALSE)</f>
        <v>-27842025.859999999</v>
      </c>
      <c r="D351" s="40">
        <f t="shared" si="3"/>
        <v>0</v>
      </c>
      <c r="E351" s="245"/>
    </row>
    <row r="352" spans="1:5" ht="27" customHeight="1">
      <c r="A352" s="244" t="s">
        <v>277</v>
      </c>
      <c r="B352" s="40">
        <f>VLOOKUP(A352,'[1]NDM 1'!$A:$E,2,FALSE)</f>
        <v>-51244378.770000003</v>
      </c>
      <c r="C352" s="40">
        <f>VLOOKUP(A352,'[1]NDM 1'!$A:$E,3,FALSE)</f>
        <v>-62817458.770000003</v>
      </c>
      <c r="D352" s="40">
        <f t="shared" si="3"/>
        <v>-11573080</v>
      </c>
      <c r="E352" s="245"/>
    </row>
    <row r="353" spans="1:5">
      <c r="A353" s="244" t="s">
        <v>278</v>
      </c>
      <c r="B353" s="40">
        <f>VLOOKUP(A353,'[1]NDM 1'!$A:$E,2,FALSE)</f>
        <v>10255</v>
      </c>
      <c r="C353" s="40">
        <f>VLOOKUP(A353,'[1]NDM 1'!$A:$E,3,FALSE)</f>
        <v>10255</v>
      </c>
      <c r="D353" s="40">
        <f t="shared" si="3"/>
        <v>0</v>
      </c>
      <c r="E353" s="245"/>
    </row>
    <row r="354" spans="1:5">
      <c r="A354" s="244" t="s">
        <v>279</v>
      </c>
      <c r="B354" s="40">
        <f>VLOOKUP(A354,'[1]NDM 1'!$A:$E,2,FALSE)</f>
        <v>-2419258.5</v>
      </c>
      <c r="C354" s="40">
        <f>VLOOKUP(A354,'[1]NDM 1'!$A:$E,3,FALSE)</f>
        <v>-2419258.5</v>
      </c>
      <c r="D354" s="40">
        <f t="shared" si="3"/>
        <v>0</v>
      </c>
      <c r="E354" s="245"/>
    </row>
    <row r="355" spans="1:5">
      <c r="A355" s="246"/>
      <c r="B355" s="247"/>
      <c r="C355" s="248"/>
      <c r="D355" s="249"/>
      <c r="E355" s="250"/>
    </row>
    <row r="356" spans="1:5">
      <c r="B356" s="251">
        <f>SUM(B347:B355)</f>
        <v>-180193943.49000001</v>
      </c>
      <c r="C356" s="251">
        <f>SUM(C347:C355)</f>
        <v>-180193943.49000001</v>
      </c>
      <c r="D356" s="251">
        <f>SUM(D347:D355)</f>
        <v>0</v>
      </c>
      <c r="E356" s="251">
        <f>SUM(E347:E355)</f>
        <v>0</v>
      </c>
    </row>
    <row r="358" spans="1:5">
      <c r="A358" s="252"/>
      <c r="B358" s="252"/>
      <c r="C358" s="252"/>
      <c r="D358" s="252"/>
    </row>
    <row r="359" spans="1:5">
      <c r="A359" s="180" t="s">
        <v>280</v>
      </c>
      <c r="B359" s="253" t="s">
        <v>50</v>
      </c>
      <c r="C359" s="144" t="s">
        <v>51</v>
      </c>
      <c r="D359" s="145" t="s">
        <v>270</v>
      </c>
    </row>
    <row r="360" spans="1:5">
      <c r="A360" s="254" t="s">
        <v>281</v>
      </c>
      <c r="B360" s="255"/>
      <c r="C360" s="256"/>
      <c r="D360" s="242"/>
    </row>
    <row r="361" spans="1:5">
      <c r="A361" s="257" t="s">
        <v>282</v>
      </c>
      <c r="B361" s="258">
        <f>VLOOKUP(A361,'[1]NDM 1'!$A:$E,2,FALSE)</f>
        <v>12348846.640000001</v>
      </c>
      <c r="C361" s="259">
        <f>VLOOKUP(A361,'[1]NDM 1'!$A:$E,3,FALSE)</f>
        <v>183818.32</v>
      </c>
      <c r="D361" s="260">
        <f>VLOOKUP(A361,'[1]NDM 1'!$A:$E,4,FALSE)</f>
        <v>-12165028.32</v>
      </c>
      <c r="E361" s="24"/>
    </row>
    <row r="362" spans="1:5">
      <c r="A362" s="257"/>
      <c r="B362" s="258"/>
      <c r="C362" s="259"/>
      <c r="D362" s="260"/>
      <c r="E362" s="24"/>
    </row>
    <row r="363" spans="1:5">
      <c r="A363" s="261" t="s">
        <v>283</v>
      </c>
      <c r="B363" s="262">
        <f>VLOOKUP(A363,'[1]NDM 1'!$A:$E,2,FALSE)</f>
        <v>-107899.28</v>
      </c>
      <c r="C363" s="263">
        <f>VLOOKUP(A363,'[1]NDM 1'!$A:$E,3,FALSE)</f>
        <v>-107899.28</v>
      </c>
      <c r="D363" s="264">
        <f>VLOOKUP(A363,'[1]NDM 1'!$A:$E,4,FALSE)</f>
        <v>0</v>
      </c>
      <c r="E363" s="24"/>
    </row>
    <row r="364" spans="1:5">
      <c r="A364" s="261" t="s">
        <v>284</v>
      </c>
      <c r="B364" s="262">
        <f>VLOOKUP(A364,'[1]NDM 1'!$A:$E,2,FALSE)</f>
        <v>136844.06</v>
      </c>
      <c r="C364" s="263">
        <f>VLOOKUP(A364,'[1]NDM 1'!$A:$E,3,FALSE)</f>
        <v>136844.06</v>
      </c>
      <c r="D364" s="264">
        <f>VLOOKUP(A364,'[1]NDM 1'!$A:$E,4,FALSE)</f>
        <v>0</v>
      </c>
      <c r="E364" s="24"/>
    </row>
    <row r="365" spans="1:5">
      <c r="A365" s="261" t="s">
        <v>285</v>
      </c>
      <c r="B365" s="262">
        <f>VLOOKUP(A365,'[1]NDM 1'!$A:$E,2,FALSE)</f>
        <v>107848.86</v>
      </c>
      <c r="C365" s="263">
        <f>VLOOKUP(A365,'[1]NDM 1'!$A:$E,3,FALSE)</f>
        <v>107848.86</v>
      </c>
      <c r="D365" s="264">
        <f>VLOOKUP(A365,'[1]NDM 1'!$A:$E,4,FALSE)</f>
        <v>0</v>
      </c>
      <c r="E365" s="24"/>
    </row>
    <row r="366" spans="1:5">
      <c r="A366" s="261" t="s">
        <v>286</v>
      </c>
      <c r="B366" s="262">
        <f>VLOOKUP(A366,'[1]NDM 1'!$A:$E,2,FALSE)</f>
        <v>-17983.16</v>
      </c>
      <c r="C366" s="263">
        <f>VLOOKUP(A366,'[1]NDM 1'!$A:$E,3,FALSE)</f>
        <v>-17983.16</v>
      </c>
      <c r="D366" s="264">
        <f>VLOOKUP(A366,'[1]NDM 1'!$A:$E,4,FALSE)</f>
        <v>0</v>
      </c>
      <c r="E366" s="24"/>
    </row>
    <row r="367" spans="1:5">
      <c r="A367" s="261" t="s">
        <v>287</v>
      </c>
      <c r="B367" s="262">
        <f>VLOOKUP(A367,'[1]NDM 1'!$A:$E,2,FALSE)</f>
        <v>-89497.38</v>
      </c>
      <c r="C367" s="263">
        <f>VLOOKUP(A367,'[1]NDM 1'!$A:$E,3,FALSE)</f>
        <v>-89497.38</v>
      </c>
      <c r="D367" s="264">
        <f>VLOOKUP(A367,'[1]NDM 1'!$A:$E,4,FALSE)</f>
        <v>0</v>
      </c>
      <c r="E367" s="24"/>
    </row>
    <row r="368" spans="1:5">
      <c r="A368" s="261" t="s">
        <v>288</v>
      </c>
      <c r="B368" s="262">
        <f>VLOOKUP(A368,'[1]NDM 1'!$A:$E,2,FALSE)</f>
        <v>263255.06</v>
      </c>
      <c r="C368" s="263">
        <f>VLOOKUP(A368,'[1]NDM 1'!$A:$E,3,FALSE)</f>
        <v>263255.06</v>
      </c>
      <c r="D368" s="264">
        <f>VLOOKUP(A368,'[1]NDM 1'!$A:$E,4,FALSE)</f>
        <v>0</v>
      </c>
      <c r="E368" s="24"/>
    </row>
    <row r="369" spans="1:5">
      <c r="A369" s="261" t="s">
        <v>289</v>
      </c>
      <c r="B369" s="262">
        <f>VLOOKUP(A369,'[1]NDM 1'!$A:$E,2,FALSE)</f>
        <v>163266.15</v>
      </c>
      <c r="C369" s="263">
        <f>VLOOKUP(A369,'[1]NDM 1'!$A:$E,3,FALSE)</f>
        <v>163266.15</v>
      </c>
      <c r="D369" s="264">
        <f>VLOOKUP(A369,'[1]NDM 1'!$A:$E,4,FALSE)</f>
        <v>0</v>
      </c>
      <c r="E369" s="24"/>
    </row>
    <row r="370" spans="1:5">
      <c r="A370" s="261" t="s">
        <v>290</v>
      </c>
      <c r="B370" s="262">
        <f>VLOOKUP(A370,'[1]NDM 1'!$A:$E,2,FALSE)</f>
        <v>1281603.94</v>
      </c>
      <c r="C370" s="263">
        <f>VLOOKUP(A370,'[1]NDM 1'!$A:$E,3,FALSE)</f>
        <v>1281603.94</v>
      </c>
      <c r="D370" s="264">
        <f>VLOOKUP(A370,'[1]NDM 1'!$A:$E,4,FALSE)</f>
        <v>0</v>
      </c>
      <c r="E370" s="24"/>
    </row>
    <row r="371" spans="1:5">
      <c r="A371" s="261" t="s">
        <v>291</v>
      </c>
      <c r="B371" s="262">
        <f>VLOOKUP(A371,'[1]NDM 1'!$A:$E,2,FALSE)</f>
        <v>1823790.79</v>
      </c>
      <c r="C371" s="263">
        <f>VLOOKUP(A371,'[1]NDM 1'!$A:$E,3,FALSE)</f>
        <v>1823790.79</v>
      </c>
      <c r="D371" s="264">
        <f>VLOOKUP(A371,'[1]NDM 1'!$A:$E,4,FALSE)</f>
        <v>0</v>
      </c>
      <c r="E371" s="24"/>
    </row>
    <row r="372" spans="1:5">
      <c r="A372" s="261" t="s">
        <v>292</v>
      </c>
      <c r="B372" s="262">
        <f>VLOOKUP(A372,'[1]NDM 1'!$A:$E,2,FALSE)</f>
        <v>2599474.5299999998</v>
      </c>
      <c r="C372" s="263">
        <f>VLOOKUP(A372,'[1]NDM 1'!$A:$E,3,FALSE)</f>
        <v>2599474.5299999998</v>
      </c>
      <c r="D372" s="264">
        <f>VLOOKUP(A372,'[1]NDM 1'!$A:$E,4,FALSE)</f>
        <v>0</v>
      </c>
      <c r="E372" s="24"/>
    </row>
    <row r="373" spans="1:5">
      <c r="A373" s="261" t="s">
        <v>293</v>
      </c>
      <c r="B373" s="262">
        <f>VLOOKUP(A373,'[1]NDM 1'!$A:$E,2,FALSE)</f>
        <v>3210001.23</v>
      </c>
      <c r="C373" s="263">
        <f>VLOOKUP(A373,'[1]NDM 1'!$A:$E,3,FALSE)</f>
        <v>3210001.23</v>
      </c>
      <c r="D373" s="264">
        <f>VLOOKUP(A373,'[1]NDM 1'!$A:$E,4,FALSE)</f>
        <v>0</v>
      </c>
      <c r="E373" s="24"/>
    </row>
    <row r="374" spans="1:5">
      <c r="A374" s="261" t="s">
        <v>294</v>
      </c>
      <c r="B374" s="262">
        <f>VLOOKUP(A374,'[1]NDM 1'!$A:$E,2,FALSE)</f>
        <v>6547013.5199999996</v>
      </c>
      <c r="C374" s="263">
        <f>VLOOKUP(A374,'[1]NDM 1'!$A:$E,3,FALSE)</f>
        <v>6547013.5199999996</v>
      </c>
      <c r="D374" s="264">
        <f>VLOOKUP(A374,'[1]NDM 1'!$A:$E,4,FALSE)</f>
        <v>0</v>
      </c>
      <c r="E374" s="24"/>
    </row>
    <row r="375" spans="1:5">
      <c r="A375" s="261" t="s">
        <v>295</v>
      </c>
      <c r="B375" s="262">
        <f>VLOOKUP(A375,'[1]NDM 1'!$A:$E,2,FALSE)</f>
        <v>8587293.7599999998</v>
      </c>
      <c r="C375" s="263">
        <f>VLOOKUP(A375,'[1]NDM 1'!$A:$E,3,FALSE)</f>
        <v>8587293.7599999998</v>
      </c>
      <c r="D375" s="264">
        <f>VLOOKUP(A375,'[1]NDM 1'!$A:$E,4,FALSE)</f>
        <v>0</v>
      </c>
      <c r="E375" s="24"/>
    </row>
    <row r="376" spans="1:5">
      <c r="A376" s="261" t="s">
        <v>296</v>
      </c>
      <c r="B376" s="262">
        <f>VLOOKUP(A376,'[1]NDM 1'!$A:$E,2,FALSE)</f>
        <v>9021380.7599999998</v>
      </c>
      <c r="C376" s="263">
        <f>VLOOKUP(A376,'[1]NDM 1'!$A:$E,3,FALSE)</f>
        <v>9021380.7599999998</v>
      </c>
      <c r="D376" s="264">
        <f>VLOOKUP(A376,'[1]NDM 1'!$A:$E,4,FALSE)</f>
        <v>0</v>
      </c>
      <c r="E376" s="24"/>
    </row>
    <row r="377" spans="1:5">
      <c r="A377" s="261" t="s">
        <v>297</v>
      </c>
      <c r="B377" s="262">
        <f>VLOOKUP(A377,'[1]NDM 1'!$A:$E,2,FALSE)</f>
        <v>8435377.8900000006</v>
      </c>
      <c r="C377" s="263">
        <f>VLOOKUP(A377,'[1]NDM 1'!$A:$E,3,FALSE)</f>
        <v>8435377.8900000006</v>
      </c>
      <c r="D377" s="264">
        <f>VLOOKUP(A377,'[1]NDM 1'!$A:$E,4,FALSE)</f>
        <v>0</v>
      </c>
      <c r="E377" s="24"/>
    </row>
    <row r="378" spans="1:5">
      <c r="A378" s="261" t="s">
        <v>298</v>
      </c>
      <c r="B378" s="262">
        <f>VLOOKUP(A378,'[1]NDM 1'!$A:$E,2,FALSE)</f>
        <v>14074050.689999999</v>
      </c>
      <c r="C378" s="263">
        <f>VLOOKUP(A378,'[1]NDM 1'!$A:$E,3,FALSE)</f>
        <v>14074050.689999999</v>
      </c>
      <c r="D378" s="264">
        <f>VLOOKUP(A378,'[1]NDM 1'!$A:$E,4,FALSE)</f>
        <v>0</v>
      </c>
      <c r="E378" s="24"/>
    </row>
    <row r="379" spans="1:5">
      <c r="A379" s="261" t="s">
        <v>299</v>
      </c>
      <c r="B379" s="262">
        <f>VLOOKUP(A379,'[1]NDM 1'!$A:$E,2,FALSE)</f>
        <v>11985129.42</v>
      </c>
      <c r="C379" s="263">
        <f>VLOOKUP(A379,'[1]NDM 1'!$A:$E,3,FALSE)</f>
        <v>11985129.42</v>
      </c>
      <c r="D379" s="264">
        <f>VLOOKUP(A379,'[1]NDM 1'!$A:$E,4,FALSE)</f>
        <v>0</v>
      </c>
      <c r="E379" s="24"/>
    </row>
    <row r="380" spans="1:5">
      <c r="A380" s="261" t="s">
        <v>300</v>
      </c>
      <c r="B380" s="262">
        <f>VLOOKUP(A380,'[1]NDM 1'!$A:$E,2,FALSE)</f>
        <v>8494504.3000000007</v>
      </c>
      <c r="C380" s="263">
        <f>VLOOKUP(A380,'[1]NDM 1'!$A:$E,3,FALSE)</f>
        <v>8494504.3000000007</v>
      </c>
      <c r="D380" s="264">
        <f>VLOOKUP(A380,'[1]NDM 1'!$A:$E,4,FALSE)</f>
        <v>0</v>
      </c>
      <c r="E380" s="24"/>
    </row>
    <row r="381" spans="1:5">
      <c r="A381" s="261" t="s">
        <v>301</v>
      </c>
      <c r="B381" s="262">
        <f>VLOOKUP(A381,'[1]NDM 1'!$A:$E,2,FALSE)</f>
        <v>9212768.8399999999</v>
      </c>
      <c r="C381" s="263">
        <f>VLOOKUP(A381,'[1]NDM 1'!$A:$E,3,FALSE)</f>
        <v>9212768.8399999999</v>
      </c>
      <c r="D381" s="264">
        <f>VLOOKUP(A381,'[1]NDM 1'!$A:$E,4,FALSE)</f>
        <v>0</v>
      </c>
      <c r="E381" s="24"/>
    </row>
    <row r="382" spans="1:5">
      <c r="A382" s="261" t="s">
        <v>302</v>
      </c>
      <c r="B382" s="262">
        <f>VLOOKUP(A382,'[1]NDM 1'!$A:$E,2,FALSE)</f>
        <v>4500355.09</v>
      </c>
      <c r="C382" s="263">
        <f>VLOOKUP(A382,'[1]NDM 1'!$A:$E,3,FALSE)</f>
        <v>4500355.09</v>
      </c>
      <c r="D382" s="264">
        <f>VLOOKUP(A382,'[1]NDM 1'!$A:$E,4,FALSE)</f>
        <v>0</v>
      </c>
      <c r="E382" s="24"/>
    </row>
    <row r="383" spans="1:5">
      <c r="A383" s="261" t="s">
        <v>303</v>
      </c>
      <c r="B383" s="262">
        <f>VLOOKUP(A383,'[1]NDM 1'!$A:$E,2,FALSE)</f>
        <v>5163396.55</v>
      </c>
      <c r="C383" s="263">
        <f>VLOOKUP(A383,'[1]NDM 1'!$A:$E,3,FALSE)</f>
        <v>5163396.55</v>
      </c>
      <c r="D383" s="264">
        <f>VLOOKUP(A383,'[1]NDM 1'!$A:$E,4,FALSE)</f>
        <v>0</v>
      </c>
      <c r="E383" s="24"/>
    </row>
    <row r="384" spans="1:5">
      <c r="A384" s="261" t="s">
        <v>304</v>
      </c>
      <c r="B384" s="262">
        <f>VLOOKUP(A384,'[1]NDM 1'!$A:$E,2,FALSE)</f>
        <v>18463190.030000001</v>
      </c>
      <c r="C384" s="263">
        <f>VLOOKUP(A384,'[1]NDM 1'!$A:$E,3,FALSE)</f>
        <v>18463190.030000001</v>
      </c>
      <c r="D384" s="264">
        <f>VLOOKUP(A384,'[1]NDM 1'!$A:$E,4,FALSE)</f>
        <v>0</v>
      </c>
      <c r="E384" s="24"/>
    </row>
    <row r="385" spans="1:6">
      <c r="A385" s="261" t="s">
        <v>305</v>
      </c>
      <c r="B385" s="262">
        <f>VLOOKUP(A385,'[1]NDM 1'!$A:$E,2,FALSE)</f>
        <v>0</v>
      </c>
      <c r="C385" s="263">
        <f>VLOOKUP(A385,'[1]NDM 1'!$A:$E,3,FALSE)</f>
        <v>17679962.350000001</v>
      </c>
      <c r="D385" s="264">
        <f>VLOOKUP(A385,'[1]NDM 1'!$A:$E,4,FALSE)</f>
        <v>17679962.350000001</v>
      </c>
      <c r="E385" s="24"/>
    </row>
    <row r="386" spans="1:6">
      <c r="A386" s="261" t="s">
        <v>306</v>
      </c>
      <c r="B386" s="262">
        <f>VLOOKUP(A386,'[1]NDM 1'!$A:$E,2,FALSE)</f>
        <v>-3299573.33</v>
      </c>
      <c r="C386" s="263">
        <f>VLOOKUP(A386,'[1]NDM 1'!$A:$E,3,FALSE)</f>
        <v>-3317553.33</v>
      </c>
      <c r="D386" s="264">
        <f>VLOOKUP(A386,'[1]NDM 1'!$A:$E,4,FALSE)</f>
        <v>-17980</v>
      </c>
      <c r="E386" s="24"/>
    </row>
    <row r="387" spans="1:6">
      <c r="A387" s="261" t="s">
        <v>307</v>
      </c>
      <c r="B387" s="262">
        <f>VLOOKUP(A387,'[1]NDM 1'!$A:$E,2,FALSE)</f>
        <v>-8821198.5</v>
      </c>
      <c r="C387" s="263">
        <f>VLOOKUP(A387,'[1]NDM 1'!$A:$E,3,FALSE)</f>
        <v>-14134334.210000001</v>
      </c>
      <c r="D387" s="264">
        <f>VLOOKUP(A387,'[1]NDM 1'!$A:$E,4,FALSE)</f>
        <v>-5313135.71</v>
      </c>
      <c r="E387" s="24"/>
    </row>
    <row r="388" spans="1:6">
      <c r="A388" s="261" t="s">
        <v>308</v>
      </c>
      <c r="B388" s="262">
        <f>VLOOKUP(A388,'[1]NDM 1'!$A:$E,2,FALSE)</f>
        <v>-20170382.579999998</v>
      </c>
      <c r="C388" s="263">
        <f>VLOOKUP(A388,'[1]NDM 1'!$A:$E,3,FALSE)</f>
        <v>-20170382.579999998</v>
      </c>
      <c r="D388" s="264">
        <f>VLOOKUP(A388,'[1]NDM 1'!$A:$E,4,FALSE)</f>
        <v>0</v>
      </c>
      <c r="E388" s="265"/>
    </row>
    <row r="389" spans="1:6">
      <c r="A389" s="261" t="s">
        <v>309</v>
      </c>
      <c r="B389" s="262">
        <f>VLOOKUP(A389,'[1]NDM 1'!$A:$E,2,FALSE)</f>
        <v>-6781795.4000000004</v>
      </c>
      <c r="C389" s="263">
        <f>VLOOKUP(A389,'[1]NDM 1'!$A:$E,3,FALSE)</f>
        <v>-6781795.4000000004</v>
      </c>
      <c r="D389" s="264">
        <f>VLOOKUP(A389,'[1]NDM 1'!$A:$E,4,FALSE)</f>
        <v>0</v>
      </c>
      <c r="E389" s="265"/>
    </row>
    <row r="390" spans="1:6">
      <c r="A390" s="266" t="s">
        <v>310</v>
      </c>
      <c r="B390" s="267">
        <f>SUM(B363:B389)</f>
        <v>74782215.839999989</v>
      </c>
      <c r="C390" s="268">
        <f>SUM(C363:C389)</f>
        <v>87131062.480000004</v>
      </c>
      <c r="D390" s="269">
        <f>SUM(D363:D389)</f>
        <v>12348846.640000001</v>
      </c>
    </row>
    <row r="391" spans="1:6">
      <c r="A391" s="73"/>
      <c r="B391" s="270"/>
      <c r="C391" s="271"/>
      <c r="D391" s="271"/>
    </row>
    <row r="392" spans="1:6">
      <c r="B392" s="272">
        <f>+B361+B390</f>
        <v>87131062.479999989</v>
      </c>
      <c r="C392" s="273">
        <f t="shared" ref="C392" si="4">+C361+C390</f>
        <v>87314880.799999997</v>
      </c>
      <c r="D392" s="274">
        <f>+D361+D390</f>
        <v>183818.3200000003</v>
      </c>
      <c r="E392" s="275"/>
      <c r="F392" s="9"/>
    </row>
    <row r="393" spans="1:6">
      <c r="C393" s="276"/>
    </row>
    <row r="394" spans="1:6">
      <c r="A394" s="141" t="s">
        <v>311</v>
      </c>
    </row>
    <row r="396" spans="1:6">
      <c r="A396" s="277" t="s">
        <v>312</v>
      </c>
      <c r="B396" s="192" t="s">
        <v>50</v>
      </c>
      <c r="C396" s="278" t="s">
        <v>51</v>
      </c>
      <c r="D396" s="278" t="s">
        <v>52</v>
      </c>
    </row>
    <row r="397" spans="1:6" ht="24" customHeight="1">
      <c r="A397" s="279" t="s">
        <v>313</v>
      </c>
      <c r="B397" s="280"/>
      <c r="C397" s="281"/>
      <c r="D397" s="281"/>
    </row>
    <row r="398" spans="1:6">
      <c r="A398" s="282" t="s">
        <v>314</v>
      </c>
      <c r="B398" s="283">
        <f>VLOOKUP(A398,'[1]NDM 1'!$A:$E,2,FALSE)</f>
        <v>109364.44</v>
      </c>
      <c r="C398" s="263">
        <f>VLOOKUP(A398,'[1]NDM 1'!$A:$E,3,FALSE)</f>
        <v>298477.69</v>
      </c>
      <c r="D398" s="264">
        <f>+B398-C398</f>
        <v>-189113.25</v>
      </c>
      <c r="E398" s="219"/>
    </row>
    <row r="399" spans="1:6">
      <c r="A399" s="282" t="s">
        <v>315</v>
      </c>
      <c r="B399" s="283">
        <f>VLOOKUP(A399,'[1]NDM 1'!$A:$E,2,FALSE)</f>
        <v>362670.55</v>
      </c>
      <c r="C399" s="263">
        <f>VLOOKUP(A399,'[1]NDM 1'!$A:$E,3,FALSE)</f>
        <v>568955.06000000006</v>
      </c>
      <c r="D399" s="264">
        <f>+B399-C399</f>
        <v>-206284.51000000007</v>
      </c>
      <c r="E399" s="219"/>
    </row>
    <row r="400" spans="1:6">
      <c r="A400" s="284"/>
      <c r="B400" s="285"/>
      <c r="C400" s="286"/>
      <c r="D400" s="286"/>
      <c r="F400" s="9"/>
    </row>
    <row r="401" spans="1:12">
      <c r="B401" s="287">
        <f>SUM(B398:B400)</f>
        <v>472034.99</v>
      </c>
      <c r="C401" s="288">
        <f>SUM(C398:C400)</f>
        <v>867432.75</v>
      </c>
      <c r="D401" s="289">
        <f>SUM(D398:D400)</f>
        <v>-395397.76000000007</v>
      </c>
      <c r="F401" s="9"/>
    </row>
    <row r="403" spans="1:12">
      <c r="F403" s="9"/>
    </row>
    <row r="404" spans="1:12">
      <c r="A404" s="277" t="s">
        <v>316</v>
      </c>
      <c r="B404" s="192" t="s">
        <v>52</v>
      </c>
      <c r="C404" s="278" t="s">
        <v>317</v>
      </c>
      <c r="D404" s="20"/>
      <c r="E404" s="9"/>
      <c r="F404" s="9"/>
    </row>
    <row r="405" spans="1:12">
      <c r="A405" s="279" t="s">
        <v>318</v>
      </c>
      <c r="B405" s="290">
        <v>0</v>
      </c>
      <c r="C405" s="281"/>
      <c r="D405" s="84"/>
      <c r="E405" s="9"/>
      <c r="F405" s="9"/>
    </row>
    <row r="406" spans="1:12">
      <c r="A406" s="291"/>
      <c r="B406" s="35"/>
      <c r="C406" s="292"/>
      <c r="D406" s="84"/>
      <c r="E406" s="9"/>
      <c r="F406" s="9"/>
    </row>
    <row r="407" spans="1:12">
      <c r="A407" s="293" t="s">
        <v>319</v>
      </c>
      <c r="B407" s="294">
        <f>+B408</f>
        <v>0</v>
      </c>
      <c r="C407" s="292"/>
      <c r="D407" s="84"/>
      <c r="E407" s="38"/>
      <c r="F407" s="9"/>
    </row>
    <row r="408" spans="1:12">
      <c r="A408" s="295" t="s">
        <v>320</v>
      </c>
      <c r="B408" s="196">
        <v>0</v>
      </c>
      <c r="C408" s="296">
        <v>0</v>
      </c>
      <c r="D408" s="84"/>
      <c r="E408" s="38"/>
    </row>
    <row r="409" spans="1:12" ht="18" customHeight="1">
      <c r="A409" s="295"/>
      <c r="B409" s="196"/>
      <c r="C409" s="292"/>
      <c r="D409" s="84"/>
      <c r="E409" s="38"/>
    </row>
    <row r="410" spans="1:12">
      <c r="A410" s="297" t="s">
        <v>57</v>
      </c>
      <c r="B410" s="298">
        <f>SUM(B411:B414)</f>
        <v>6000</v>
      </c>
      <c r="C410" s="299"/>
      <c r="D410" s="84"/>
      <c r="E410" s="9"/>
    </row>
    <row r="411" spans="1:12">
      <c r="A411" s="300" t="s">
        <v>321</v>
      </c>
      <c r="B411" s="196">
        <f>VLOOKUP(A411,'[1]NDM 1'!$A:$E,2,FALSE)</f>
        <v>6000</v>
      </c>
      <c r="C411" s="296">
        <f>VLOOKUP(A411,'[1]NDM 1'!$A:$E,3,FALSE)</f>
        <v>0</v>
      </c>
      <c r="D411" s="84"/>
      <c r="E411" s="9"/>
    </row>
    <row r="412" spans="1:12">
      <c r="A412" s="300" t="s">
        <v>322</v>
      </c>
      <c r="B412" s="196">
        <v>0</v>
      </c>
      <c r="C412" s="296">
        <v>0</v>
      </c>
      <c r="D412" s="84"/>
      <c r="E412" s="9"/>
    </row>
    <row r="413" spans="1:12">
      <c r="A413" s="300" t="s">
        <v>323</v>
      </c>
      <c r="B413" s="196">
        <v>0</v>
      </c>
      <c r="C413" s="296">
        <v>0</v>
      </c>
      <c r="D413" s="84"/>
      <c r="E413" s="9"/>
    </row>
    <row r="414" spans="1:12" s="4" customFormat="1" ht="12" customHeight="1">
      <c r="A414" s="300" t="s">
        <v>324</v>
      </c>
      <c r="B414" s="196">
        <v>0</v>
      </c>
      <c r="C414" s="296">
        <v>0</v>
      </c>
      <c r="D414" s="84"/>
      <c r="H414" s="58"/>
      <c r="I414" s="58"/>
      <c r="J414" s="58"/>
      <c r="K414" s="58"/>
      <c r="L414" s="58"/>
    </row>
    <row r="415" spans="1:12" s="4" customFormat="1" ht="12" customHeight="1">
      <c r="A415" s="300"/>
      <c r="B415" s="196"/>
      <c r="C415" s="296"/>
      <c r="D415" s="84"/>
      <c r="H415" s="58"/>
      <c r="I415" s="58"/>
      <c r="J415" s="58"/>
      <c r="K415" s="58"/>
      <c r="L415" s="58"/>
    </row>
    <row r="416" spans="1:12" s="4" customFormat="1">
      <c r="A416" s="291" t="s">
        <v>103</v>
      </c>
      <c r="B416" s="301">
        <v>0</v>
      </c>
      <c r="C416" s="302"/>
      <c r="D416" s="84"/>
      <c r="E416" s="9"/>
      <c r="H416" s="58"/>
      <c r="I416" s="58"/>
      <c r="J416" s="58"/>
      <c r="K416" s="58"/>
      <c r="L416" s="58"/>
    </row>
    <row r="417" spans="1:12" s="4" customFormat="1" ht="12.75" customHeight="1">
      <c r="A417" s="92"/>
      <c r="B417" s="303"/>
      <c r="C417" s="304"/>
      <c r="D417" s="84"/>
      <c r="E417" s="9"/>
      <c r="H417" s="58"/>
      <c r="I417" s="58"/>
    </row>
    <row r="418" spans="1:12">
      <c r="B418" s="287">
        <f>+B407+B410+B416</f>
        <v>6000</v>
      </c>
      <c r="C418" s="287">
        <f>+C407+C410+C416</f>
        <v>0</v>
      </c>
      <c r="D418" s="20"/>
      <c r="E418" s="9"/>
      <c r="H418" s="4"/>
      <c r="I418" s="4"/>
      <c r="J418" s="4"/>
      <c r="K418" s="4"/>
      <c r="L418" s="4"/>
    </row>
    <row r="419" spans="1:12">
      <c r="E419" s="9"/>
      <c r="H419" s="4"/>
      <c r="I419" s="4"/>
      <c r="J419" s="4"/>
      <c r="K419" s="4"/>
      <c r="L419" s="4"/>
    </row>
    <row r="420" spans="1:12" ht="12.75" customHeight="1">
      <c r="E420" s="9"/>
      <c r="H420" s="4"/>
      <c r="I420" s="4"/>
    </row>
    <row r="421" spans="1:12" s="4" customFormat="1" ht="12.75" customHeight="1">
      <c r="A421" s="21" t="s">
        <v>325</v>
      </c>
      <c r="E421" s="9"/>
      <c r="H421" s="58"/>
      <c r="I421" s="58"/>
      <c r="J421" s="58"/>
      <c r="K421" s="58"/>
      <c r="L421" s="58"/>
    </row>
    <row r="422" spans="1:12" s="4" customFormat="1" ht="12.75" customHeight="1">
      <c r="A422" s="21" t="s">
        <v>326</v>
      </c>
      <c r="E422" s="9"/>
      <c r="H422" s="58"/>
      <c r="I422" s="58"/>
      <c r="J422" s="58"/>
      <c r="K422" s="58"/>
      <c r="L422" s="58"/>
    </row>
    <row r="423" spans="1:12" s="4" customFormat="1" ht="12.75" customHeight="1">
      <c r="A423" s="142"/>
      <c r="B423" s="142"/>
      <c r="C423" s="142"/>
      <c r="D423" s="142"/>
      <c r="E423" s="9"/>
      <c r="F423" s="9"/>
      <c r="H423" s="58"/>
      <c r="I423" s="58"/>
    </row>
    <row r="424" spans="1:12" s="4" customFormat="1" ht="12.75" customHeight="1">
      <c r="A424" s="305" t="s">
        <v>327</v>
      </c>
      <c r="B424" s="306"/>
      <c r="C424" s="306"/>
      <c r="D424" s="307"/>
      <c r="E424" s="308"/>
      <c r="F424" s="9"/>
    </row>
    <row r="425" spans="1:12" s="4" customFormat="1" ht="12.75" customHeight="1">
      <c r="A425" s="309" t="s">
        <v>328</v>
      </c>
      <c r="B425" s="310"/>
      <c r="C425" s="311"/>
      <c r="D425" s="312">
        <v>13446617.630000001</v>
      </c>
      <c r="E425" s="313"/>
      <c r="F425" s="314"/>
    </row>
    <row r="426" spans="1:12" s="4" customFormat="1">
      <c r="A426" s="315"/>
      <c r="B426" s="315"/>
      <c r="C426" s="20"/>
      <c r="D426" s="58"/>
      <c r="E426" s="316"/>
      <c r="F426" s="9"/>
    </row>
    <row r="427" spans="1:12" s="4" customFormat="1" ht="12.75" customHeight="1">
      <c r="A427" s="317" t="s">
        <v>329</v>
      </c>
      <c r="B427" s="318"/>
      <c r="C427" s="319"/>
      <c r="D427" s="320">
        <f>SUM(C427:C432)</f>
        <v>0</v>
      </c>
      <c r="E427" s="9"/>
      <c r="F427" s="9"/>
    </row>
    <row r="428" spans="1:12" s="4" customFormat="1" ht="12.75" customHeight="1">
      <c r="A428" s="321" t="s">
        <v>330</v>
      </c>
      <c r="B428" s="322"/>
      <c r="C428" s="323">
        <v>0</v>
      </c>
      <c r="D428" s="324"/>
      <c r="E428" s="9"/>
      <c r="F428" s="9"/>
    </row>
    <row r="429" spans="1:12" s="4" customFormat="1" ht="12.75" customHeight="1">
      <c r="A429" s="321" t="s">
        <v>331</v>
      </c>
      <c r="B429" s="322"/>
      <c r="C429" s="323">
        <v>0</v>
      </c>
      <c r="D429" s="324"/>
      <c r="E429" s="9"/>
    </row>
    <row r="430" spans="1:12" s="4" customFormat="1" ht="12.75" customHeight="1">
      <c r="A430" s="321" t="s">
        <v>332</v>
      </c>
      <c r="B430" s="322"/>
      <c r="C430" s="323">
        <v>0</v>
      </c>
      <c r="D430" s="324"/>
      <c r="E430" s="9"/>
    </row>
    <row r="431" spans="1:12" s="4" customFormat="1">
      <c r="A431" s="321" t="s">
        <v>333</v>
      </c>
      <c r="B431" s="322"/>
      <c r="C431" s="323">
        <v>0</v>
      </c>
      <c r="D431" s="324"/>
      <c r="E431" s="9"/>
    </row>
    <row r="432" spans="1:12" s="4" customFormat="1">
      <c r="A432" s="321" t="s">
        <v>334</v>
      </c>
      <c r="B432" s="322"/>
      <c r="C432" s="323">
        <v>0</v>
      </c>
      <c r="D432" s="324"/>
      <c r="E432" s="9"/>
    </row>
    <row r="433" spans="1:12" s="4" customFormat="1">
      <c r="A433" s="325"/>
      <c r="B433" s="326"/>
      <c r="C433" s="327"/>
      <c r="D433" s="328"/>
      <c r="E433" s="9"/>
    </row>
    <row r="434" spans="1:12">
      <c r="A434" s="329" t="s">
        <v>335</v>
      </c>
      <c r="B434" s="330"/>
      <c r="C434" s="331"/>
      <c r="D434" s="332">
        <f>SUM(C434:C438)</f>
        <v>0</v>
      </c>
      <c r="E434" s="9"/>
      <c r="H434" s="4"/>
      <c r="I434" s="4"/>
      <c r="J434" s="4"/>
      <c r="K434" s="4"/>
      <c r="L434" s="4"/>
    </row>
    <row r="435" spans="1:12" ht="12.75" customHeight="1">
      <c r="A435" s="321" t="s">
        <v>336</v>
      </c>
      <c r="B435" s="322"/>
      <c r="C435" s="323">
        <v>0</v>
      </c>
      <c r="D435" s="324"/>
      <c r="E435" s="9"/>
      <c r="H435" s="4"/>
      <c r="I435" s="4"/>
      <c r="J435" s="4"/>
      <c r="K435" s="4"/>
      <c r="L435" s="4"/>
    </row>
    <row r="436" spans="1:12">
      <c r="A436" s="321" t="s">
        <v>337</v>
      </c>
      <c r="B436" s="322"/>
      <c r="C436" s="323">
        <v>0</v>
      </c>
      <c r="D436" s="324"/>
      <c r="E436" s="9"/>
      <c r="F436" s="142"/>
      <c r="G436" s="142"/>
      <c r="H436" s="4"/>
      <c r="I436" s="4"/>
    </row>
    <row r="437" spans="1:12">
      <c r="A437" s="321" t="s">
        <v>338</v>
      </c>
      <c r="B437" s="333"/>
      <c r="C437" s="334">
        <v>0</v>
      </c>
      <c r="D437" s="324"/>
      <c r="E437" s="9"/>
      <c r="F437" s="142"/>
      <c r="G437" s="142"/>
    </row>
    <row r="438" spans="1:12">
      <c r="A438" s="335" t="s">
        <v>339</v>
      </c>
      <c r="B438" s="336"/>
      <c r="C438" s="337"/>
      <c r="D438" s="338"/>
      <c r="E438" s="9"/>
      <c r="F438" s="313"/>
      <c r="G438" s="142"/>
    </row>
    <row r="439" spans="1:12" ht="15" customHeight="1">
      <c r="A439" s="339"/>
      <c r="B439" s="339"/>
      <c r="C439" s="4"/>
      <c r="D439" s="4"/>
      <c r="E439" s="340"/>
      <c r="F439" s="142"/>
      <c r="G439" s="142"/>
    </row>
    <row r="440" spans="1:12" ht="12.75" customHeight="1">
      <c r="A440" s="341" t="s">
        <v>340</v>
      </c>
      <c r="B440" s="342"/>
      <c r="C440" s="343"/>
      <c r="D440" s="344">
        <f>+D425+D427-D434</f>
        <v>13446617.630000001</v>
      </c>
      <c r="E440" s="345">
        <f>+D440-B225-B233</f>
        <v>2.459273673593998E-9</v>
      </c>
      <c r="F440" s="346"/>
      <c r="G440" s="142"/>
    </row>
    <row r="441" spans="1:12" s="4" customFormat="1" ht="12.75" customHeight="1">
      <c r="A441" s="142"/>
      <c r="B441" s="346"/>
      <c r="C441" s="142"/>
      <c r="D441" s="142"/>
      <c r="E441" s="340"/>
      <c r="F441" s="142"/>
      <c r="G441" s="142"/>
    </row>
    <row r="442" spans="1:12" ht="12.75" customHeight="1">
      <c r="A442" s="305" t="s">
        <v>341</v>
      </c>
      <c r="B442" s="306"/>
      <c r="C442" s="306"/>
      <c r="D442" s="307"/>
      <c r="E442" s="340"/>
      <c r="F442" s="340"/>
      <c r="G442" s="142"/>
    </row>
    <row r="443" spans="1:12" ht="12.75" customHeight="1">
      <c r="A443" s="347" t="s">
        <v>342</v>
      </c>
      <c r="B443" s="348"/>
      <c r="C443" s="349"/>
      <c r="D443" s="350">
        <v>13636435.949999999</v>
      </c>
      <c r="E443" s="58"/>
      <c r="F443" s="314"/>
      <c r="G443" s="142"/>
    </row>
    <row r="444" spans="1:12" ht="15" customHeight="1">
      <c r="A444" s="351"/>
      <c r="B444" s="339"/>
      <c r="C444" s="352"/>
      <c r="D444" s="353"/>
      <c r="E444" s="340"/>
      <c r="F444" s="354"/>
      <c r="G444" s="142"/>
    </row>
    <row r="445" spans="1:12" ht="12.75" customHeight="1">
      <c r="A445" s="355" t="s">
        <v>343</v>
      </c>
      <c r="B445" s="356"/>
      <c r="C445" s="357"/>
      <c r="D445" s="358">
        <f>+C446+C447+C451+C449+C462</f>
        <v>6000</v>
      </c>
      <c r="E445" s="340"/>
      <c r="F445" s="359"/>
      <c r="G445" s="142"/>
    </row>
    <row r="446" spans="1:12" ht="12.75" customHeight="1">
      <c r="A446" s="321" t="s">
        <v>344</v>
      </c>
      <c r="B446" s="322"/>
      <c r="C446" s="360">
        <f>+B411</f>
        <v>6000</v>
      </c>
      <c r="D446" s="361"/>
      <c r="E446" s="362"/>
      <c r="F446" s="359"/>
      <c r="G446" s="142"/>
    </row>
    <row r="447" spans="1:12" ht="12.75" customHeight="1">
      <c r="A447" s="321" t="s">
        <v>345</v>
      </c>
      <c r="B447" s="322"/>
      <c r="C447" s="360">
        <f>+B412</f>
        <v>0</v>
      </c>
      <c r="D447" s="361"/>
      <c r="E447" s="362"/>
      <c r="F447" s="359"/>
      <c r="G447" s="142"/>
    </row>
    <row r="448" spans="1:12" ht="12.75" customHeight="1">
      <c r="A448" s="321" t="s">
        <v>346</v>
      </c>
      <c r="B448" s="322"/>
      <c r="C448" s="360">
        <v>0</v>
      </c>
      <c r="D448" s="361"/>
      <c r="E448" s="363"/>
      <c r="F448" s="359"/>
      <c r="G448" s="142"/>
    </row>
    <row r="449" spans="1:7" ht="12.75" customHeight="1">
      <c r="A449" s="321" t="s">
        <v>347</v>
      </c>
      <c r="B449" s="322"/>
      <c r="C449" s="360"/>
      <c r="D449" s="361"/>
      <c r="E449" s="363"/>
      <c r="F449" s="359"/>
      <c r="G449" s="142"/>
    </row>
    <row r="450" spans="1:7" ht="12.75" customHeight="1">
      <c r="A450" s="321" t="s">
        <v>348</v>
      </c>
      <c r="B450" s="322"/>
      <c r="C450" s="360">
        <v>0</v>
      </c>
      <c r="D450" s="361"/>
      <c r="E450" s="363"/>
      <c r="F450" s="359"/>
      <c r="G450" s="142"/>
    </row>
    <row r="451" spans="1:7" ht="12.75" customHeight="1">
      <c r="A451" s="321" t="s">
        <v>349</v>
      </c>
      <c r="B451" s="322"/>
      <c r="C451" s="360">
        <f>+B414</f>
        <v>0</v>
      </c>
      <c r="D451" s="364"/>
      <c r="E451" s="363"/>
      <c r="F451" s="340"/>
      <c r="G451" s="142"/>
    </row>
    <row r="452" spans="1:7" ht="12.75" customHeight="1">
      <c r="A452" s="321" t="s">
        <v>350</v>
      </c>
      <c r="B452" s="322"/>
      <c r="C452" s="360">
        <v>0</v>
      </c>
      <c r="D452" s="365"/>
      <c r="E452" s="363"/>
      <c r="F452" s="345"/>
      <c r="G452" s="142"/>
    </row>
    <row r="453" spans="1:7" ht="12.75" customHeight="1">
      <c r="A453" s="321" t="s">
        <v>351</v>
      </c>
      <c r="B453" s="322"/>
      <c r="C453" s="360">
        <v>0</v>
      </c>
      <c r="D453" s="366"/>
      <c r="E453" s="363"/>
      <c r="F453" s="367"/>
      <c r="G453" s="142"/>
    </row>
    <row r="454" spans="1:7" ht="12.75" customHeight="1">
      <c r="A454" s="321" t="s">
        <v>352</v>
      </c>
      <c r="B454" s="322"/>
      <c r="C454" s="360">
        <v>0</v>
      </c>
      <c r="D454" s="361"/>
      <c r="E454" s="345"/>
      <c r="F454" s="142"/>
      <c r="G454" s="142"/>
    </row>
    <row r="455" spans="1:7">
      <c r="A455" s="321" t="s">
        <v>353</v>
      </c>
      <c r="B455" s="322"/>
      <c r="C455" s="360">
        <v>0</v>
      </c>
      <c r="D455" s="364"/>
      <c r="E455" s="345"/>
      <c r="F455" s="142"/>
      <c r="G455" s="142"/>
    </row>
    <row r="456" spans="1:7">
      <c r="A456" s="321" t="s">
        <v>354</v>
      </c>
      <c r="B456" s="322"/>
      <c r="C456" s="360">
        <v>0</v>
      </c>
      <c r="D456" s="361"/>
      <c r="E456" s="345"/>
      <c r="F456" s="142"/>
      <c r="G456" s="142"/>
    </row>
    <row r="457" spans="1:7">
      <c r="A457" s="321" t="s">
        <v>355</v>
      </c>
      <c r="B457" s="322"/>
      <c r="C457" s="360">
        <v>0</v>
      </c>
      <c r="D457" s="361"/>
      <c r="E457" s="345"/>
      <c r="F457" s="142"/>
      <c r="G457" s="142"/>
    </row>
    <row r="458" spans="1:7" ht="12.75" customHeight="1">
      <c r="A458" s="321" t="s">
        <v>356</v>
      </c>
      <c r="B458" s="322"/>
      <c r="C458" s="360">
        <v>0</v>
      </c>
      <c r="D458" s="361"/>
      <c r="E458" s="368"/>
      <c r="F458" s="142"/>
      <c r="G458" s="142"/>
    </row>
    <row r="459" spans="1:7" ht="12.75" customHeight="1">
      <c r="A459" s="321" t="s">
        <v>357</v>
      </c>
      <c r="B459" s="322"/>
      <c r="C459" s="360">
        <v>0</v>
      </c>
      <c r="D459" s="361"/>
      <c r="E459" s="340"/>
      <c r="F459" s="142"/>
      <c r="G459" s="142"/>
    </row>
    <row r="460" spans="1:7" ht="12.75" customHeight="1">
      <c r="A460" s="321" t="s">
        <v>358</v>
      </c>
      <c r="B460" s="322"/>
      <c r="C460" s="360">
        <v>0</v>
      </c>
      <c r="D460" s="361"/>
      <c r="E460" s="340"/>
      <c r="F460" s="142"/>
      <c r="G460" s="142"/>
    </row>
    <row r="461" spans="1:7" ht="12.75" customHeight="1">
      <c r="A461" s="321" t="s">
        <v>359</v>
      </c>
      <c r="B461" s="322"/>
      <c r="C461" s="360">
        <v>0</v>
      </c>
      <c r="D461" s="361"/>
      <c r="E461" s="340"/>
      <c r="F461" s="142"/>
      <c r="G461" s="142"/>
    </row>
    <row r="462" spans="1:7" ht="12.75" customHeight="1">
      <c r="A462" s="369" t="s">
        <v>360</v>
      </c>
      <c r="B462" s="370"/>
      <c r="C462" s="360"/>
      <c r="D462" s="361"/>
      <c r="E462" s="340"/>
      <c r="F462" s="142"/>
      <c r="G462" s="142"/>
    </row>
    <row r="463" spans="1:7" ht="12.75" customHeight="1">
      <c r="A463" s="351"/>
      <c r="B463" s="339"/>
      <c r="C463" s="371"/>
      <c r="D463" s="372"/>
      <c r="E463" s="340"/>
      <c r="F463" s="142"/>
      <c r="G463" s="142"/>
    </row>
    <row r="464" spans="1:7">
      <c r="A464" s="355" t="s">
        <v>361</v>
      </c>
      <c r="B464" s="356"/>
      <c r="C464" s="373"/>
      <c r="D464" s="374">
        <f>SUM(C464:C471)</f>
        <v>0</v>
      </c>
      <c r="E464" s="340"/>
      <c r="F464" s="142"/>
      <c r="G464" s="142"/>
    </row>
    <row r="465" spans="1:12">
      <c r="A465" s="321" t="s">
        <v>362</v>
      </c>
      <c r="B465" s="322"/>
      <c r="C465" s="360">
        <f>SUM(B322:B339)</f>
        <v>0</v>
      </c>
      <c r="D465" s="361"/>
      <c r="E465" s="375"/>
      <c r="F465" s="142"/>
      <c r="G465" s="142"/>
    </row>
    <row r="466" spans="1:12">
      <c r="A466" s="321" t="s">
        <v>363</v>
      </c>
      <c r="B466" s="322"/>
      <c r="C466" s="360">
        <v>0</v>
      </c>
      <c r="D466" s="361"/>
      <c r="E466" s="375"/>
      <c r="F466" s="142"/>
      <c r="G466" s="142"/>
    </row>
    <row r="467" spans="1:12">
      <c r="A467" s="321" t="s">
        <v>364</v>
      </c>
      <c r="B467" s="322"/>
      <c r="C467" s="360">
        <v>0</v>
      </c>
      <c r="D467" s="361"/>
      <c r="E467" s="340"/>
      <c r="F467" s="142"/>
      <c r="G467" s="142"/>
    </row>
    <row r="468" spans="1:12">
      <c r="A468" s="321" t="s">
        <v>365</v>
      </c>
      <c r="B468" s="322"/>
      <c r="C468" s="360">
        <v>0</v>
      </c>
      <c r="D468" s="361"/>
      <c r="E468" s="340"/>
      <c r="F468" s="142"/>
      <c r="G468" s="142"/>
    </row>
    <row r="469" spans="1:12">
      <c r="A469" s="321" t="s">
        <v>366</v>
      </c>
      <c r="B469" s="322"/>
      <c r="C469" s="360">
        <v>0</v>
      </c>
      <c r="D469" s="361"/>
      <c r="E469" s="340"/>
      <c r="F469" s="142"/>
      <c r="G469" s="142"/>
    </row>
    <row r="470" spans="1:12">
      <c r="A470" s="321" t="s">
        <v>367</v>
      </c>
      <c r="B470" s="322"/>
      <c r="C470" s="360">
        <v>0</v>
      </c>
      <c r="D470" s="361"/>
      <c r="E470" s="340"/>
      <c r="F470" s="142"/>
      <c r="G470" s="142"/>
    </row>
    <row r="471" spans="1:12">
      <c r="A471" s="376" t="s">
        <v>368</v>
      </c>
      <c r="B471" s="377"/>
      <c r="C471" s="360">
        <v>0</v>
      </c>
      <c r="D471" s="361"/>
      <c r="E471" s="340"/>
      <c r="F471" s="142"/>
      <c r="G471" s="142"/>
    </row>
    <row r="472" spans="1:12" ht="21" customHeight="1">
      <c r="A472" s="378"/>
      <c r="B472" s="379"/>
      <c r="C472" s="380"/>
      <c r="D472" s="381"/>
      <c r="E472" s="340"/>
      <c r="F472" s="142"/>
      <c r="G472" s="142"/>
    </row>
    <row r="473" spans="1:12">
      <c r="A473" s="382" t="s">
        <v>369</v>
      </c>
      <c r="B473" s="383"/>
      <c r="C473" s="384"/>
      <c r="D473" s="385">
        <f>+D443-D445+D464</f>
        <v>13630435.949999999</v>
      </c>
      <c r="E473" s="58"/>
      <c r="F473" s="345">
        <f>+D473-B341</f>
        <v>0</v>
      </c>
      <c r="G473" s="386"/>
      <c r="H473" s="367"/>
    </row>
    <row r="474" spans="1:12">
      <c r="A474" s="4"/>
      <c r="B474" s="4"/>
      <c r="C474" s="4"/>
      <c r="D474" s="4"/>
      <c r="E474" s="58"/>
      <c r="F474" s="142"/>
      <c r="G474" s="142"/>
      <c r="H474" s="142"/>
    </row>
    <row r="475" spans="1:12" ht="3.75" customHeight="1">
      <c r="E475" s="58"/>
      <c r="H475" s="4"/>
    </row>
    <row r="476" spans="1:12" ht="21" customHeight="1">
      <c r="A476" s="142"/>
      <c r="B476" s="142"/>
      <c r="C476" s="142"/>
      <c r="D476" s="142"/>
      <c r="E476" s="58"/>
      <c r="F476" s="345">
        <f>+D440-D473+D392</f>
        <v>1.862645149230957E-9</v>
      </c>
      <c r="G476" s="142" t="s">
        <v>370</v>
      </c>
      <c r="H476" s="142"/>
    </row>
    <row r="477" spans="1:12">
      <c r="A477" s="16" t="s">
        <v>371</v>
      </c>
      <c r="B477" s="16"/>
      <c r="C477" s="16"/>
      <c r="D477" s="16"/>
      <c r="E477" s="58"/>
      <c r="F477" s="387">
        <f>+D440-D473+[1]EA!J52</f>
        <v>0</v>
      </c>
      <c r="G477" s="142" t="s">
        <v>372</v>
      </c>
      <c r="H477" s="142"/>
    </row>
    <row r="478" spans="1:12" customFormat="1" ht="15">
      <c r="A478" s="388"/>
      <c r="B478" s="388"/>
      <c r="C478" s="388"/>
      <c r="D478" s="388"/>
      <c r="F478" s="340"/>
      <c r="G478" s="142"/>
      <c r="H478" s="142"/>
      <c r="I478" s="58"/>
      <c r="J478" s="58"/>
      <c r="K478" s="58"/>
      <c r="L478" s="58"/>
    </row>
    <row r="479" spans="1:12" customFormat="1" ht="15">
      <c r="A479" s="165" t="s">
        <v>373</v>
      </c>
      <c r="B479" s="389" t="s">
        <v>50</v>
      </c>
      <c r="C479" s="390" t="s">
        <v>51</v>
      </c>
      <c r="D479" s="28" t="s">
        <v>52</v>
      </c>
      <c r="F479" s="340"/>
      <c r="G479" s="142"/>
      <c r="H479" s="142"/>
      <c r="I479" s="58"/>
      <c r="J479" s="58"/>
      <c r="K479" s="58"/>
      <c r="L479" s="58"/>
    </row>
    <row r="480" spans="1:12" ht="15">
      <c r="A480" s="52" t="s">
        <v>374</v>
      </c>
      <c r="B480" s="391">
        <v>0</v>
      </c>
      <c r="C480" s="392">
        <v>0</v>
      </c>
      <c r="D480" s="32"/>
      <c r="E480" s="340"/>
      <c r="F480" s="142"/>
      <c r="G480" s="142"/>
      <c r="J480"/>
      <c r="K480"/>
      <c r="L480"/>
    </row>
    <row r="481" spans="1:12" ht="15">
      <c r="A481" s="55"/>
      <c r="B481" s="391"/>
      <c r="C481" s="393"/>
      <c r="D481" s="36"/>
      <c r="E481" s="340"/>
      <c r="F481" s="394"/>
      <c r="G481" s="394"/>
      <c r="H481"/>
      <c r="I481"/>
      <c r="J481"/>
      <c r="K481"/>
      <c r="L481"/>
    </row>
    <row r="482" spans="1:12" ht="15">
      <c r="A482" s="56"/>
      <c r="B482" s="395">
        <v>0</v>
      </c>
      <c r="C482" s="396">
        <v>0</v>
      </c>
      <c r="D482" s="397">
        <v>0</v>
      </c>
      <c r="E482" s="340"/>
      <c r="F482" s="394"/>
      <c r="G482" s="394"/>
      <c r="H482"/>
      <c r="I482"/>
    </row>
    <row r="483" spans="1:12">
      <c r="B483" s="29">
        <f>SUM(B481:B482)</f>
        <v>0</v>
      </c>
      <c r="C483" s="29">
        <f>SUM(C481:C482)</f>
        <v>0</v>
      </c>
      <c r="D483" s="29">
        <f>SUM(D481:D482)</f>
        <v>0</v>
      </c>
      <c r="E483" s="340"/>
      <c r="F483" s="142"/>
      <c r="G483" s="142"/>
    </row>
    <row r="484" spans="1:12" ht="15">
      <c r="A484" s="394"/>
      <c r="B484" s="394"/>
      <c r="C484" s="394"/>
      <c r="D484" s="394"/>
      <c r="E484" s="394"/>
      <c r="F484" s="142"/>
      <c r="G484" s="142"/>
    </row>
    <row r="485" spans="1:12" ht="12.75" customHeight="1">
      <c r="A485" s="394"/>
      <c r="B485" s="394"/>
      <c r="C485" s="394"/>
      <c r="D485" s="394"/>
      <c r="E485" s="394"/>
      <c r="F485" s="142"/>
      <c r="G485" s="142"/>
    </row>
    <row r="486" spans="1:12">
      <c r="A486" s="4" t="s">
        <v>375</v>
      </c>
      <c r="B486" s="142"/>
      <c r="C486" s="142"/>
      <c r="D486" s="142"/>
      <c r="E486" s="142"/>
      <c r="F486" s="142"/>
      <c r="G486" s="142"/>
    </row>
    <row r="487" spans="1:12">
      <c r="A487" s="4"/>
      <c r="B487" s="142"/>
      <c r="C487" s="142"/>
      <c r="D487" s="142"/>
      <c r="E487" s="142"/>
      <c r="F487" s="142"/>
      <c r="G487" s="142"/>
    </row>
    <row r="488" spans="1:12">
      <c r="A488" s="4"/>
      <c r="B488" s="142"/>
      <c r="C488" s="142"/>
      <c r="D488" s="142"/>
      <c r="E488" s="142"/>
      <c r="F488" s="142"/>
      <c r="G488" s="142"/>
    </row>
    <row r="489" spans="1:12">
      <c r="A489" s="4"/>
      <c r="B489" s="4"/>
      <c r="C489" s="4"/>
      <c r="D489" s="4"/>
      <c r="E489" s="340"/>
      <c r="F489" s="142"/>
      <c r="G489" s="142"/>
    </row>
    <row r="490" spans="1:12">
      <c r="A490" s="398"/>
      <c r="B490" s="142"/>
      <c r="C490" s="398"/>
      <c r="D490" s="398"/>
      <c r="E490" s="340"/>
      <c r="F490" s="142"/>
      <c r="G490" s="142"/>
    </row>
    <row r="491" spans="1:12">
      <c r="A491" s="399" t="str">
        <f>+[1]fecha!B8</f>
        <v>-</v>
      </c>
      <c r="B491" s="400"/>
      <c r="C491" s="401" t="str">
        <f>+[1]fecha!B10</f>
        <v>-</v>
      </c>
      <c r="D491" s="401"/>
      <c r="E491" s="402"/>
      <c r="F491" s="142"/>
      <c r="G491" s="142"/>
    </row>
    <row r="492" spans="1:12">
      <c r="A492" s="403" t="s">
        <v>376</v>
      </c>
      <c r="B492" s="404"/>
      <c r="C492" s="405" t="s">
        <v>377</v>
      </c>
      <c r="D492" s="405"/>
      <c r="E492" s="406"/>
      <c r="F492" s="142"/>
      <c r="G492" s="142"/>
    </row>
    <row r="493" spans="1:12">
      <c r="E493" s="142"/>
      <c r="F493" s="142"/>
      <c r="G493" s="142"/>
    </row>
    <row r="494" spans="1:12">
      <c r="E494" s="142"/>
      <c r="F494" s="142"/>
      <c r="G494" s="142"/>
    </row>
    <row r="495" spans="1:12">
      <c r="E495" s="142"/>
      <c r="F495" s="142"/>
      <c r="G495" s="142"/>
    </row>
    <row r="496" spans="1:12">
      <c r="E496" s="142"/>
    </row>
    <row r="497" spans="5:5">
      <c r="E497" s="142"/>
    </row>
    <row r="498" spans="5:5">
      <c r="E498" s="142"/>
    </row>
  </sheetData>
  <sheetProtection selectLockedCells="1" selectUnlockedCells="1"/>
  <mergeCells count="62">
    <mergeCell ref="C491:D491"/>
    <mergeCell ref="C492:D492"/>
    <mergeCell ref="A468:B468"/>
    <mergeCell ref="A469:B469"/>
    <mergeCell ref="A470:B470"/>
    <mergeCell ref="A471:B471"/>
    <mergeCell ref="A472:B472"/>
    <mergeCell ref="A477:D477"/>
    <mergeCell ref="A462:B462"/>
    <mergeCell ref="A463:B463"/>
    <mergeCell ref="A464:B464"/>
    <mergeCell ref="A465:B465"/>
    <mergeCell ref="A466:B466"/>
    <mergeCell ref="A467:B467"/>
    <mergeCell ref="A456:B456"/>
    <mergeCell ref="A457:B457"/>
    <mergeCell ref="A458:B458"/>
    <mergeCell ref="A459:B459"/>
    <mergeCell ref="A460:B460"/>
    <mergeCell ref="A461:B461"/>
    <mergeCell ref="A450:B450"/>
    <mergeCell ref="A451:B451"/>
    <mergeCell ref="A452:B452"/>
    <mergeCell ref="A453:B453"/>
    <mergeCell ref="A454:B454"/>
    <mergeCell ref="A455:B455"/>
    <mergeCell ref="A444:B444"/>
    <mergeCell ref="A445:B445"/>
    <mergeCell ref="A446:B446"/>
    <mergeCell ref="A447:B447"/>
    <mergeCell ref="A448:B448"/>
    <mergeCell ref="A449:B449"/>
    <mergeCell ref="A437:B437"/>
    <mergeCell ref="A438:B438"/>
    <mergeCell ref="A439:B439"/>
    <mergeCell ref="A440:B440"/>
    <mergeCell ref="A442:D442"/>
    <mergeCell ref="A443:B443"/>
    <mergeCell ref="A431:B431"/>
    <mergeCell ref="A432:B432"/>
    <mergeCell ref="A433:B433"/>
    <mergeCell ref="A434:B434"/>
    <mergeCell ref="A435:B435"/>
    <mergeCell ref="A436:B436"/>
    <mergeCell ref="A425:B425"/>
    <mergeCell ref="A426:B426"/>
    <mergeCell ref="A427:B427"/>
    <mergeCell ref="A428:B428"/>
    <mergeCell ref="A429:B429"/>
    <mergeCell ref="A430:B430"/>
    <mergeCell ref="C195:D195"/>
    <mergeCell ref="C201:D201"/>
    <mergeCell ref="C207:D207"/>
    <mergeCell ref="C225:D225"/>
    <mergeCell ref="C233:D233"/>
    <mergeCell ref="A424:D424"/>
    <mergeCell ref="A1:D1"/>
    <mergeCell ref="A2:E2"/>
    <mergeCell ref="A3:E3"/>
    <mergeCell ref="A7:E7"/>
    <mergeCell ref="C72:D72"/>
    <mergeCell ref="C189:D189"/>
  </mergeCells>
  <dataValidations count="4">
    <dataValidation allowBlank="1" showInputMessage="1" showErrorMessage="1" prompt="Saldo final del periodo que corresponde la cuenta pública presentada (mensual:  enero, febrero, marzo, etc.; trimestral: 1er, 2do, 3ro. o 4to.)." sqref="B197 IX190 ST190 ACP190 AML190 AWH190 BGD190 BPZ190 BZV190 CJR190 CTN190 DDJ190 DNF190 DXB190 EGX190 EQT190 FAP190 FKL190 FUH190 GED190 GNZ190 GXV190 HHR190 HRN190 IBJ190 ILF190 IVB190 JEX190 JOT190 JYP190 KIL190 KSH190 LCD190 LLZ190 LVV190 MFR190 MPN190 MZJ190 NJF190 NTB190 OCX190 OMT190 OWP190 PGL190 PQH190 QAD190 QJZ190 QTV190 RDR190 RNN190 RXJ190 SHF190 SRB190 TAX190 TKT190 TUP190 UEL190 UOH190 UYD190 VHZ190 VRV190 WBR190 WLN190 WVJ190 B65760 IX65753 ST65753 ACP65753 AML65753 AWH65753 BGD65753 BPZ65753 BZV65753 CJR65753 CTN65753 DDJ65753 DNF65753 DXB65753 EGX65753 EQT65753 FAP65753 FKL65753 FUH65753 GED65753 GNZ65753 GXV65753 HHR65753 HRN65753 IBJ65753 ILF65753 IVB65753 JEX65753 JOT65753 JYP65753 KIL65753 KSH65753 LCD65753 LLZ65753 LVV65753 MFR65753 MPN65753 MZJ65753 NJF65753 NTB65753 OCX65753 OMT65753 OWP65753 PGL65753 PQH65753 QAD65753 QJZ65753 QTV65753 RDR65753 RNN65753 RXJ65753 SHF65753 SRB65753 TAX65753 TKT65753 TUP65753 UEL65753 UOH65753 UYD65753 VHZ65753 VRV65753 WBR65753 WLN65753 WVJ65753 B131296 IX131289 ST131289 ACP131289 AML131289 AWH131289 BGD131289 BPZ131289 BZV131289 CJR131289 CTN131289 DDJ131289 DNF131289 DXB131289 EGX131289 EQT131289 FAP131289 FKL131289 FUH131289 GED131289 GNZ131289 GXV131289 HHR131289 HRN131289 IBJ131289 ILF131289 IVB131289 JEX131289 JOT131289 JYP131289 KIL131289 KSH131289 LCD131289 LLZ131289 LVV131289 MFR131289 MPN131289 MZJ131289 NJF131289 NTB131289 OCX131289 OMT131289 OWP131289 PGL131289 PQH131289 QAD131289 QJZ131289 QTV131289 RDR131289 RNN131289 RXJ131289 SHF131289 SRB131289 TAX131289 TKT131289 TUP131289 UEL131289 UOH131289 UYD131289 VHZ131289 VRV131289 WBR131289 WLN131289 WVJ131289 B196832 IX196825 ST196825 ACP196825 AML196825 AWH196825 BGD196825 BPZ196825 BZV196825 CJR196825 CTN196825 DDJ196825 DNF196825 DXB196825 EGX196825 EQT196825 FAP196825 FKL196825 FUH196825 GED196825 GNZ196825 GXV196825 HHR196825 HRN196825 IBJ196825 ILF196825 IVB196825 JEX196825 JOT196825 JYP196825 KIL196825 KSH196825 LCD196825 LLZ196825 LVV196825 MFR196825 MPN196825 MZJ196825 NJF196825 NTB196825 OCX196825 OMT196825 OWP196825 PGL196825 PQH196825 QAD196825 QJZ196825 QTV196825 RDR196825 RNN196825 RXJ196825 SHF196825 SRB196825 TAX196825 TKT196825 TUP196825 UEL196825 UOH196825 UYD196825 VHZ196825 VRV196825 WBR196825 WLN196825 WVJ196825 B262368 IX262361 ST262361 ACP262361 AML262361 AWH262361 BGD262361 BPZ262361 BZV262361 CJR262361 CTN262361 DDJ262361 DNF262361 DXB262361 EGX262361 EQT262361 FAP262361 FKL262361 FUH262361 GED262361 GNZ262361 GXV262361 HHR262361 HRN262361 IBJ262361 ILF262361 IVB262361 JEX262361 JOT262361 JYP262361 KIL262361 KSH262361 LCD262361 LLZ262361 LVV262361 MFR262361 MPN262361 MZJ262361 NJF262361 NTB262361 OCX262361 OMT262361 OWP262361 PGL262361 PQH262361 QAD262361 QJZ262361 QTV262361 RDR262361 RNN262361 RXJ262361 SHF262361 SRB262361 TAX262361 TKT262361 TUP262361 UEL262361 UOH262361 UYD262361 VHZ262361 VRV262361 WBR262361 WLN262361 WVJ262361 B327904 IX327897 ST327897 ACP327897 AML327897 AWH327897 BGD327897 BPZ327897 BZV327897 CJR327897 CTN327897 DDJ327897 DNF327897 DXB327897 EGX327897 EQT327897 FAP327897 FKL327897 FUH327897 GED327897 GNZ327897 GXV327897 HHR327897 HRN327897 IBJ327897 ILF327897 IVB327897 JEX327897 JOT327897 JYP327897 KIL327897 KSH327897 LCD327897 LLZ327897 LVV327897 MFR327897 MPN327897 MZJ327897 NJF327897 NTB327897 OCX327897 OMT327897 OWP327897 PGL327897 PQH327897 QAD327897 QJZ327897 QTV327897 RDR327897 RNN327897 RXJ327897 SHF327897 SRB327897 TAX327897 TKT327897 TUP327897 UEL327897 UOH327897 UYD327897 VHZ327897 VRV327897 WBR327897 WLN327897 WVJ327897 B393440 IX393433 ST393433 ACP393433 AML393433 AWH393433 BGD393433 BPZ393433 BZV393433 CJR393433 CTN393433 DDJ393433 DNF393433 DXB393433 EGX393433 EQT393433 FAP393433 FKL393433 FUH393433 GED393433 GNZ393433 GXV393433 HHR393433 HRN393433 IBJ393433 ILF393433 IVB393433 JEX393433 JOT393433 JYP393433 KIL393433 KSH393433 LCD393433 LLZ393433 LVV393433 MFR393433 MPN393433 MZJ393433 NJF393433 NTB393433 OCX393433 OMT393433 OWP393433 PGL393433 PQH393433 QAD393433 QJZ393433 QTV393433 RDR393433 RNN393433 RXJ393433 SHF393433 SRB393433 TAX393433 TKT393433 TUP393433 UEL393433 UOH393433 UYD393433 VHZ393433 VRV393433 WBR393433 WLN393433 WVJ393433 B458976 IX458969 ST458969 ACP458969 AML458969 AWH458969 BGD458969 BPZ458969 BZV458969 CJR458969 CTN458969 DDJ458969 DNF458969 DXB458969 EGX458969 EQT458969 FAP458969 FKL458969 FUH458969 GED458969 GNZ458969 GXV458969 HHR458969 HRN458969 IBJ458969 ILF458969 IVB458969 JEX458969 JOT458969 JYP458969 KIL458969 KSH458969 LCD458969 LLZ458969 LVV458969 MFR458969 MPN458969 MZJ458969 NJF458969 NTB458969 OCX458969 OMT458969 OWP458969 PGL458969 PQH458969 QAD458969 QJZ458969 QTV458969 RDR458969 RNN458969 RXJ458969 SHF458969 SRB458969 TAX458969 TKT458969 TUP458969 UEL458969 UOH458969 UYD458969 VHZ458969 VRV458969 WBR458969 WLN458969 WVJ458969 B524512 IX524505 ST524505 ACP524505 AML524505 AWH524505 BGD524505 BPZ524505 BZV524505 CJR524505 CTN524505 DDJ524505 DNF524505 DXB524505 EGX524505 EQT524505 FAP524505 FKL524505 FUH524505 GED524505 GNZ524505 GXV524505 HHR524505 HRN524505 IBJ524505 ILF524505 IVB524505 JEX524505 JOT524505 JYP524505 KIL524505 KSH524505 LCD524505 LLZ524505 LVV524505 MFR524505 MPN524505 MZJ524505 NJF524505 NTB524505 OCX524505 OMT524505 OWP524505 PGL524505 PQH524505 QAD524505 QJZ524505 QTV524505 RDR524505 RNN524505 RXJ524505 SHF524505 SRB524505 TAX524505 TKT524505 TUP524505 UEL524505 UOH524505 UYD524505 VHZ524505 VRV524505 WBR524505 WLN524505 WVJ524505 B590048 IX590041 ST590041 ACP590041 AML590041 AWH590041 BGD590041 BPZ590041 BZV590041 CJR590041 CTN590041 DDJ590041 DNF590041 DXB590041 EGX590041 EQT590041 FAP590041 FKL590041 FUH590041 GED590041 GNZ590041 GXV590041 HHR590041 HRN590041 IBJ590041 ILF590041 IVB590041 JEX590041 JOT590041 JYP590041 KIL590041 KSH590041 LCD590041 LLZ590041 LVV590041 MFR590041 MPN590041 MZJ590041 NJF590041 NTB590041 OCX590041 OMT590041 OWP590041 PGL590041 PQH590041 QAD590041 QJZ590041 QTV590041 RDR590041 RNN590041 RXJ590041 SHF590041 SRB590041 TAX590041 TKT590041 TUP590041 UEL590041 UOH590041 UYD590041 VHZ590041 VRV590041 WBR590041 WLN590041 WVJ590041 B655584 IX655577 ST655577 ACP655577 AML655577 AWH655577 BGD655577 BPZ655577 BZV655577 CJR655577 CTN655577 DDJ655577 DNF655577 DXB655577 EGX655577 EQT655577 FAP655577 FKL655577 FUH655577 GED655577 GNZ655577 GXV655577 HHR655577 HRN655577 IBJ655577 ILF655577 IVB655577 JEX655577 JOT655577 JYP655577 KIL655577 KSH655577 LCD655577 LLZ655577 LVV655577 MFR655577 MPN655577 MZJ655577 NJF655577 NTB655577 OCX655577 OMT655577 OWP655577 PGL655577 PQH655577 QAD655577 QJZ655577 QTV655577 RDR655577 RNN655577 RXJ655577 SHF655577 SRB655577 TAX655577 TKT655577 TUP655577 UEL655577 UOH655577 UYD655577 VHZ655577 VRV655577 WBR655577 WLN655577 WVJ655577 B721120 IX721113 ST721113 ACP721113 AML721113 AWH721113 BGD721113 BPZ721113 BZV721113 CJR721113 CTN721113 DDJ721113 DNF721113 DXB721113 EGX721113 EQT721113 FAP721113 FKL721113 FUH721113 GED721113 GNZ721113 GXV721113 HHR721113 HRN721113 IBJ721113 ILF721113 IVB721113 JEX721113 JOT721113 JYP721113 KIL721113 KSH721113 LCD721113 LLZ721113 LVV721113 MFR721113 MPN721113 MZJ721113 NJF721113 NTB721113 OCX721113 OMT721113 OWP721113 PGL721113 PQH721113 QAD721113 QJZ721113 QTV721113 RDR721113 RNN721113 RXJ721113 SHF721113 SRB721113 TAX721113 TKT721113 TUP721113 UEL721113 UOH721113 UYD721113 VHZ721113 VRV721113 WBR721113 WLN721113 WVJ721113 B786656 IX786649 ST786649 ACP786649 AML786649 AWH786649 BGD786649 BPZ786649 BZV786649 CJR786649 CTN786649 DDJ786649 DNF786649 DXB786649 EGX786649 EQT786649 FAP786649 FKL786649 FUH786649 GED786649 GNZ786649 GXV786649 HHR786649 HRN786649 IBJ786649 ILF786649 IVB786649 JEX786649 JOT786649 JYP786649 KIL786649 KSH786649 LCD786649 LLZ786649 LVV786649 MFR786649 MPN786649 MZJ786649 NJF786649 NTB786649 OCX786649 OMT786649 OWP786649 PGL786649 PQH786649 QAD786649 QJZ786649 QTV786649 RDR786649 RNN786649 RXJ786649 SHF786649 SRB786649 TAX786649 TKT786649 TUP786649 UEL786649 UOH786649 UYD786649 VHZ786649 VRV786649 WBR786649 WLN786649 WVJ786649 B852192 IX852185 ST852185 ACP852185 AML852185 AWH852185 BGD852185 BPZ852185 BZV852185 CJR852185 CTN852185 DDJ852185 DNF852185 DXB852185 EGX852185 EQT852185 FAP852185 FKL852185 FUH852185 GED852185 GNZ852185 GXV852185 HHR852185 HRN852185 IBJ852185 ILF852185 IVB852185 JEX852185 JOT852185 JYP852185 KIL852185 KSH852185 LCD852185 LLZ852185 LVV852185 MFR852185 MPN852185 MZJ852185 NJF852185 NTB852185 OCX852185 OMT852185 OWP852185 PGL852185 PQH852185 QAD852185 QJZ852185 QTV852185 RDR852185 RNN852185 RXJ852185 SHF852185 SRB852185 TAX852185 TKT852185 TUP852185 UEL852185 UOH852185 UYD852185 VHZ852185 VRV852185 WBR852185 WLN852185 WVJ852185 B917728 IX917721 ST917721 ACP917721 AML917721 AWH917721 BGD917721 BPZ917721 BZV917721 CJR917721 CTN917721 DDJ917721 DNF917721 DXB917721 EGX917721 EQT917721 FAP917721 FKL917721 FUH917721 GED917721 GNZ917721 GXV917721 HHR917721 HRN917721 IBJ917721 ILF917721 IVB917721 JEX917721 JOT917721 JYP917721 KIL917721 KSH917721 LCD917721 LLZ917721 LVV917721 MFR917721 MPN917721 MZJ917721 NJF917721 NTB917721 OCX917721 OMT917721 OWP917721 PGL917721 PQH917721 QAD917721 QJZ917721 QTV917721 RDR917721 RNN917721 RXJ917721 SHF917721 SRB917721 TAX917721 TKT917721 TUP917721 UEL917721 UOH917721 UYD917721 VHZ917721 VRV917721 WBR917721 WLN917721 WVJ917721 B983264 IX983257 ST983257 ACP983257 AML983257 AWH983257 BGD983257 BPZ983257 BZV983257 CJR983257 CTN983257 DDJ983257 DNF983257 DXB983257 EGX983257 EQT983257 FAP983257 FKL983257 FUH983257 GED983257 GNZ983257 GXV983257 HHR983257 HRN983257 IBJ983257 ILF983257 IVB983257 JEX983257 JOT983257 JYP983257 KIL983257 KSH983257 LCD983257 LLZ983257 LVV983257 MFR983257 MPN983257 MZJ983257 NJF983257 NTB983257 OCX983257 OMT983257 OWP983257 PGL983257 PQH983257 QAD983257 QJZ983257 QTV983257 RDR983257 RNN983257 RXJ983257 SHF983257 SRB983257 TAX983257 TKT983257 TUP983257 UEL983257 UOH983257 UYD983257 VHZ983257 VRV983257 WBR983257 WLN983257 WVJ983257 B147 IX147 ST147 ACP147 AML147 AWH147 BGD147 BPZ147 BZV147 CJR147 CTN147 DDJ147 DNF147 DXB147 EGX147 EQT147 FAP147 FKL147 FUH147 GED147 GNZ147 GXV147 HHR147 HRN147 IBJ147 ILF147 IVB147 JEX147 JOT147 JYP147 KIL147 KSH147 LCD147 LLZ147 LVV147 MFR147 MPN147 MZJ147 NJF147 NTB147 OCX147 OMT147 OWP147 PGL147 PQH147 QAD147 QJZ147 QTV147 RDR147 RNN147 RXJ147 SHF147 SRB147 TAX147 TKT147 TUP147 UEL147 UOH147 UYD147 VHZ147 VRV147 WBR147 WLN147 WVJ147 B65721 IX65714 ST65714 ACP65714 AML65714 AWH65714 BGD65714 BPZ65714 BZV65714 CJR65714 CTN65714 DDJ65714 DNF65714 DXB65714 EGX65714 EQT65714 FAP65714 FKL65714 FUH65714 GED65714 GNZ65714 GXV65714 HHR65714 HRN65714 IBJ65714 ILF65714 IVB65714 JEX65714 JOT65714 JYP65714 KIL65714 KSH65714 LCD65714 LLZ65714 LVV65714 MFR65714 MPN65714 MZJ65714 NJF65714 NTB65714 OCX65714 OMT65714 OWP65714 PGL65714 PQH65714 QAD65714 QJZ65714 QTV65714 RDR65714 RNN65714 RXJ65714 SHF65714 SRB65714 TAX65714 TKT65714 TUP65714 UEL65714 UOH65714 UYD65714 VHZ65714 VRV65714 WBR65714 WLN65714 WVJ65714 B131257 IX131250 ST131250 ACP131250 AML131250 AWH131250 BGD131250 BPZ131250 BZV131250 CJR131250 CTN131250 DDJ131250 DNF131250 DXB131250 EGX131250 EQT131250 FAP131250 FKL131250 FUH131250 GED131250 GNZ131250 GXV131250 HHR131250 HRN131250 IBJ131250 ILF131250 IVB131250 JEX131250 JOT131250 JYP131250 KIL131250 KSH131250 LCD131250 LLZ131250 LVV131250 MFR131250 MPN131250 MZJ131250 NJF131250 NTB131250 OCX131250 OMT131250 OWP131250 PGL131250 PQH131250 QAD131250 QJZ131250 QTV131250 RDR131250 RNN131250 RXJ131250 SHF131250 SRB131250 TAX131250 TKT131250 TUP131250 UEL131250 UOH131250 UYD131250 VHZ131250 VRV131250 WBR131250 WLN131250 WVJ131250 B196793 IX196786 ST196786 ACP196786 AML196786 AWH196786 BGD196786 BPZ196786 BZV196786 CJR196786 CTN196786 DDJ196786 DNF196786 DXB196786 EGX196786 EQT196786 FAP196786 FKL196786 FUH196786 GED196786 GNZ196786 GXV196786 HHR196786 HRN196786 IBJ196786 ILF196786 IVB196786 JEX196786 JOT196786 JYP196786 KIL196786 KSH196786 LCD196786 LLZ196786 LVV196786 MFR196786 MPN196786 MZJ196786 NJF196786 NTB196786 OCX196786 OMT196786 OWP196786 PGL196786 PQH196786 QAD196786 QJZ196786 QTV196786 RDR196786 RNN196786 RXJ196786 SHF196786 SRB196786 TAX196786 TKT196786 TUP196786 UEL196786 UOH196786 UYD196786 VHZ196786 VRV196786 WBR196786 WLN196786 WVJ196786 B262329 IX262322 ST262322 ACP262322 AML262322 AWH262322 BGD262322 BPZ262322 BZV262322 CJR262322 CTN262322 DDJ262322 DNF262322 DXB262322 EGX262322 EQT262322 FAP262322 FKL262322 FUH262322 GED262322 GNZ262322 GXV262322 HHR262322 HRN262322 IBJ262322 ILF262322 IVB262322 JEX262322 JOT262322 JYP262322 KIL262322 KSH262322 LCD262322 LLZ262322 LVV262322 MFR262322 MPN262322 MZJ262322 NJF262322 NTB262322 OCX262322 OMT262322 OWP262322 PGL262322 PQH262322 QAD262322 QJZ262322 QTV262322 RDR262322 RNN262322 RXJ262322 SHF262322 SRB262322 TAX262322 TKT262322 TUP262322 UEL262322 UOH262322 UYD262322 VHZ262322 VRV262322 WBR262322 WLN262322 WVJ262322 B327865 IX327858 ST327858 ACP327858 AML327858 AWH327858 BGD327858 BPZ327858 BZV327858 CJR327858 CTN327858 DDJ327858 DNF327858 DXB327858 EGX327858 EQT327858 FAP327858 FKL327858 FUH327858 GED327858 GNZ327858 GXV327858 HHR327858 HRN327858 IBJ327858 ILF327858 IVB327858 JEX327858 JOT327858 JYP327858 KIL327858 KSH327858 LCD327858 LLZ327858 LVV327858 MFR327858 MPN327858 MZJ327858 NJF327858 NTB327858 OCX327858 OMT327858 OWP327858 PGL327858 PQH327858 QAD327858 QJZ327858 QTV327858 RDR327858 RNN327858 RXJ327858 SHF327858 SRB327858 TAX327858 TKT327858 TUP327858 UEL327858 UOH327858 UYD327858 VHZ327858 VRV327858 WBR327858 WLN327858 WVJ327858 B393401 IX393394 ST393394 ACP393394 AML393394 AWH393394 BGD393394 BPZ393394 BZV393394 CJR393394 CTN393394 DDJ393394 DNF393394 DXB393394 EGX393394 EQT393394 FAP393394 FKL393394 FUH393394 GED393394 GNZ393394 GXV393394 HHR393394 HRN393394 IBJ393394 ILF393394 IVB393394 JEX393394 JOT393394 JYP393394 KIL393394 KSH393394 LCD393394 LLZ393394 LVV393394 MFR393394 MPN393394 MZJ393394 NJF393394 NTB393394 OCX393394 OMT393394 OWP393394 PGL393394 PQH393394 QAD393394 QJZ393394 QTV393394 RDR393394 RNN393394 RXJ393394 SHF393394 SRB393394 TAX393394 TKT393394 TUP393394 UEL393394 UOH393394 UYD393394 VHZ393394 VRV393394 WBR393394 WLN393394 WVJ393394 B458937 IX458930 ST458930 ACP458930 AML458930 AWH458930 BGD458930 BPZ458930 BZV458930 CJR458930 CTN458930 DDJ458930 DNF458930 DXB458930 EGX458930 EQT458930 FAP458930 FKL458930 FUH458930 GED458930 GNZ458930 GXV458930 HHR458930 HRN458930 IBJ458930 ILF458930 IVB458930 JEX458930 JOT458930 JYP458930 KIL458930 KSH458930 LCD458930 LLZ458930 LVV458930 MFR458930 MPN458930 MZJ458930 NJF458930 NTB458930 OCX458930 OMT458930 OWP458930 PGL458930 PQH458930 QAD458930 QJZ458930 QTV458930 RDR458930 RNN458930 RXJ458930 SHF458930 SRB458930 TAX458930 TKT458930 TUP458930 UEL458930 UOH458930 UYD458930 VHZ458930 VRV458930 WBR458930 WLN458930 WVJ458930 B524473 IX524466 ST524466 ACP524466 AML524466 AWH524466 BGD524466 BPZ524466 BZV524466 CJR524466 CTN524466 DDJ524466 DNF524466 DXB524466 EGX524466 EQT524466 FAP524466 FKL524466 FUH524466 GED524466 GNZ524466 GXV524466 HHR524466 HRN524466 IBJ524466 ILF524466 IVB524466 JEX524466 JOT524466 JYP524466 KIL524466 KSH524466 LCD524466 LLZ524466 LVV524466 MFR524466 MPN524466 MZJ524466 NJF524466 NTB524466 OCX524466 OMT524466 OWP524466 PGL524466 PQH524466 QAD524466 QJZ524466 QTV524466 RDR524466 RNN524466 RXJ524466 SHF524466 SRB524466 TAX524466 TKT524466 TUP524466 UEL524466 UOH524466 UYD524466 VHZ524466 VRV524466 WBR524466 WLN524466 WVJ524466 B590009 IX590002 ST590002 ACP590002 AML590002 AWH590002 BGD590002 BPZ590002 BZV590002 CJR590002 CTN590002 DDJ590002 DNF590002 DXB590002 EGX590002 EQT590002 FAP590002 FKL590002 FUH590002 GED590002 GNZ590002 GXV590002 HHR590002 HRN590002 IBJ590002 ILF590002 IVB590002 JEX590002 JOT590002 JYP590002 KIL590002 KSH590002 LCD590002 LLZ590002 LVV590002 MFR590002 MPN590002 MZJ590002 NJF590002 NTB590002 OCX590002 OMT590002 OWP590002 PGL590002 PQH590002 QAD590002 QJZ590002 QTV590002 RDR590002 RNN590002 RXJ590002 SHF590002 SRB590002 TAX590002 TKT590002 TUP590002 UEL590002 UOH590002 UYD590002 VHZ590002 VRV590002 WBR590002 WLN590002 WVJ590002 B655545 IX655538 ST655538 ACP655538 AML655538 AWH655538 BGD655538 BPZ655538 BZV655538 CJR655538 CTN655538 DDJ655538 DNF655538 DXB655538 EGX655538 EQT655538 FAP655538 FKL655538 FUH655538 GED655538 GNZ655538 GXV655538 HHR655538 HRN655538 IBJ655538 ILF655538 IVB655538 JEX655538 JOT655538 JYP655538 KIL655538 KSH655538 LCD655538 LLZ655538 LVV655538 MFR655538 MPN655538 MZJ655538 NJF655538 NTB655538 OCX655538 OMT655538 OWP655538 PGL655538 PQH655538 QAD655538 QJZ655538 QTV655538 RDR655538 RNN655538 RXJ655538 SHF655538 SRB655538 TAX655538 TKT655538 TUP655538 UEL655538 UOH655538 UYD655538 VHZ655538 VRV655538 WBR655538 WLN655538 WVJ655538 B721081 IX721074 ST721074 ACP721074 AML721074 AWH721074 BGD721074 BPZ721074 BZV721074 CJR721074 CTN721074 DDJ721074 DNF721074 DXB721074 EGX721074 EQT721074 FAP721074 FKL721074 FUH721074 GED721074 GNZ721074 GXV721074 HHR721074 HRN721074 IBJ721074 ILF721074 IVB721074 JEX721074 JOT721074 JYP721074 KIL721074 KSH721074 LCD721074 LLZ721074 LVV721074 MFR721074 MPN721074 MZJ721074 NJF721074 NTB721074 OCX721074 OMT721074 OWP721074 PGL721074 PQH721074 QAD721074 QJZ721074 QTV721074 RDR721074 RNN721074 RXJ721074 SHF721074 SRB721074 TAX721074 TKT721074 TUP721074 UEL721074 UOH721074 UYD721074 VHZ721074 VRV721074 WBR721074 WLN721074 WVJ721074 B786617 IX786610 ST786610 ACP786610 AML786610 AWH786610 BGD786610 BPZ786610 BZV786610 CJR786610 CTN786610 DDJ786610 DNF786610 DXB786610 EGX786610 EQT786610 FAP786610 FKL786610 FUH786610 GED786610 GNZ786610 GXV786610 HHR786610 HRN786610 IBJ786610 ILF786610 IVB786610 JEX786610 JOT786610 JYP786610 KIL786610 KSH786610 LCD786610 LLZ786610 LVV786610 MFR786610 MPN786610 MZJ786610 NJF786610 NTB786610 OCX786610 OMT786610 OWP786610 PGL786610 PQH786610 QAD786610 QJZ786610 QTV786610 RDR786610 RNN786610 RXJ786610 SHF786610 SRB786610 TAX786610 TKT786610 TUP786610 UEL786610 UOH786610 UYD786610 VHZ786610 VRV786610 WBR786610 WLN786610 WVJ786610 B852153 IX852146 ST852146 ACP852146 AML852146 AWH852146 BGD852146 BPZ852146 BZV852146 CJR852146 CTN852146 DDJ852146 DNF852146 DXB852146 EGX852146 EQT852146 FAP852146 FKL852146 FUH852146 GED852146 GNZ852146 GXV852146 HHR852146 HRN852146 IBJ852146 ILF852146 IVB852146 JEX852146 JOT852146 JYP852146 KIL852146 KSH852146 LCD852146 LLZ852146 LVV852146 MFR852146 MPN852146 MZJ852146 NJF852146 NTB852146 OCX852146 OMT852146 OWP852146 PGL852146 PQH852146 QAD852146 QJZ852146 QTV852146 RDR852146 RNN852146 RXJ852146 SHF852146 SRB852146 TAX852146 TKT852146 TUP852146 UEL852146 UOH852146 UYD852146 VHZ852146 VRV852146 WBR852146 WLN852146 WVJ852146 B917689 IX917682 ST917682 ACP917682 AML917682 AWH917682 BGD917682 BPZ917682 BZV917682 CJR917682 CTN917682 DDJ917682 DNF917682 DXB917682 EGX917682 EQT917682 FAP917682 FKL917682 FUH917682 GED917682 GNZ917682 GXV917682 HHR917682 HRN917682 IBJ917682 ILF917682 IVB917682 JEX917682 JOT917682 JYP917682 KIL917682 KSH917682 LCD917682 LLZ917682 LVV917682 MFR917682 MPN917682 MZJ917682 NJF917682 NTB917682 OCX917682 OMT917682 OWP917682 PGL917682 PQH917682 QAD917682 QJZ917682 QTV917682 RDR917682 RNN917682 RXJ917682 SHF917682 SRB917682 TAX917682 TKT917682 TUP917682 UEL917682 UOH917682 UYD917682 VHZ917682 VRV917682 WBR917682 WLN917682 WVJ917682 B983225 IX983218 ST983218 ACP983218 AML983218 AWH983218 BGD983218 BPZ983218 BZV983218 CJR983218 CTN983218 DDJ983218 DNF983218 DXB983218 EGX983218 EQT983218 FAP983218 FKL983218 FUH983218 GED983218 GNZ983218 GXV983218 HHR983218 HRN983218 IBJ983218 ILF983218 IVB983218 JEX983218 JOT983218 JYP983218 KIL983218 KSH983218 LCD983218 LLZ983218 LVV983218 MFR983218 MPN983218 MZJ983218 NJF983218 NTB983218 OCX983218 OMT983218 OWP983218 PGL983218 PQH983218 QAD983218 QJZ983218 QTV983218 RDR983218 RNN983218 RXJ983218 SHF983218 SRB983218 TAX983218 TKT983218 TUP983218 UEL983218 UOH983218 UYD983218 VHZ983218 VRV983218 WBR983218 WLN983218 WVJ983218 B185 IX176:IX177 ST176:ST177 ACP176:ACP177 AML176:AML177 AWH176:AWH177 BGD176:BGD177 BPZ176:BPZ177 BZV176:BZV177 CJR176:CJR177 CTN176:CTN177 DDJ176:DDJ177 DNF176:DNF177 DXB176:DXB177 EGX176:EGX177 EQT176:EQT177 FAP176:FAP177 FKL176:FKL177 FUH176:FUH177 GED176:GED177 GNZ176:GNZ177 GXV176:GXV177 HHR176:HHR177 HRN176:HRN177 IBJ176:IBJ177 ILF176:ILF177 IVB176:IVB177 JEX176:JEX177 JOT176:JOT177 JYP176:JYP177 KIL176:KIL177 KSH176:KSH177 LCD176:LCD177 LLZ176:LLZ177 LVV176:LVV177 MFR176:MFR177 MPN176:MPN177 MZJ176:MZJ177 NJF176:NJF177 NTB176:NTB177 OCX176:OCX177 OMT176:OMT177 OWP176:OWP177 PGL176:PGL177 PQH176:PQH177 QAD176:QAD177 QJZ176:QJZ177 QTV176:QTV177 RDR176:RDR177 RNN176:RNN177 RXJ176:RXJ177 SHF176:SHF177 SRB176:SRB177 TAX176:TAX177 TKT176:TKT177 TUP176:TUP177 UEL176:UEL177 UOH176:UOH177 UYD176:UYD177 VHZ176:VHZ177 VRV176:VRV177 WBR176:WBR177 WLN176:WLN177 WVJ176:WVJ177 B65748 IX65741 ST65741 ACP65741 AML65741 AWH65741 BGD65741 BPZ65741 BZV65741 CJR65741 CTN65741 DDJ65741 DNF65741 DXB65741 EGX65741 EQT65741 FAP65741 FKL65741 FUH65741 GED65741 GNZ65741 GXV65741 HHR65741 HRN65741 IBJ65741 ILF65741 IVB65741 JEX65741 JOT65741 JYP65741 KIL65741 KSH65741 LCD65741 LLZ65741 LVV65741 MFR65741 MPN65741 MZJ65741 NJF65741 NTB65741 OCX65741 OMT65741 OWP65741 PGL65741 PQH65741 QAD65741 QJZ65741 QTV65741 RDR65741 RNN65741 RXJ65741 SHF65741 SRB65741 TAX65741 TKT65741 TUP65741 UEL65741 UOH65741 UYD65741 VHZ65741 VRV65741 WBR65741 WLN65741 WVJ65741 B131284 IX131277 ST131277 ACP131277 AML131277 AWH131277 BGD131277 BPZ131277 BZV131277 CJR131277 CTN131277 DDJ131277 DNF131277 DXB131277 EGX131277 EQT131277 FAP131277 FKL131277 FUH131277 GED131277 GNZ131277 GXV131277 HHR131277 HRN131277 IBJ131277 ILF131277 IVB131277 JEX131277 JOT131277 JYP131277 KIL131277 KSH131277 LCD131277 LLZ131277 LVV131277 MFR131277 MPN131277 MZJ131277 NJF131277 NTB131277 OCX131277 OMT131277 OWP131277 PGL131277 PQH131277 QAD131277 QJZ131277 QTV131277 RDR131277 RNN131277 RXJ131277 SHF131277 SRB131277 TAX131277 TKT131277 TUP131277 UEL131277 UOH131277 UYD131277 VHZ131277 VRV131277 WBR131277 WLN131277 WVJ131277 B196820 IX196813 ST196813 ACP196813 AML196813 AWH196813 BGD196813 BPZ196813 BZV196813 CJR196813 CTN196813 DDJ196813 DNF196813 DXB196813 EGX196813 EQT196813 FAP196813 FKL196813 FUH196813 GED196813 GNZ196813 GXV196813 HHR196813 HRN196813 IBJ196813 ILF196813 IVB196813 JEX196813 JOT196813 JYP196813 KIL196813 KSH196813 LCD196813 LLZ196813 LVV196813 MFR196813 MPN196813 MZJ196813 NJF196813 NTB196813 OCX196813 OMT196813 OWP196813 PGL196813 PQH196813 QAD196813 QJZ196813 QTV196813 RDR196813 RNN196813 RXJ196813 SHF196813 SRB196813 TAX196813 TKT196813 TUP196813 UEL196813 UOH196813 UYD196813 VHZ196813 VRV196813 WBR196813 WLN196813 WVJ196813 B262356 IX262349 ST262349 ACP262349 AML262349 AWH262349 BGD262349 BPZ262349 BZV262349 CJR262349 CTN262349 DDJ262349 DNF262349 DXB262349 EGX262349 EQT262349 FAP262349 FKL262349 FUH262349 GED262349 GNZ262349 GXV262349 HHR262349 HRN262349 IBJ262349 ILF262349 IVB262349 JEX262349 JOT262349 JYP262349 KIL262349 KSH262349 LCD262349 LLZ262349 LVV262349 MFR262349 MPN262349 MZJ262349 NJF262349 NTB262349 OCX262349 OMT262349 OWP262349 PGL262349 PQH262349 QAD262349 QJZ262349 QTV262349 RDR262349 RNN262349 RXJ262349 SHF262349 SRB262349 TAX262349 TKT262349 TUP262349 UEL262349 UOH262349 UYD262349 VHZ262349 VRV262349 WBR262349 WLN262349 WVJ262349 B327892 IX327885 ST327885 ACP327885 AML327885 AWH327885 BGD327885 BPZ327885 BZV327885 CJR327885 CTN327885 DDJ327885 DNF327885 DXB327885 EGX327885 EQT327885 FAP327885 FKL327885 FUH327885 GED327885 GNZ327885 GXV327885 HHR327885 HRN327885 IBJ327885 ILF327885 IVB327885 JEX327885 JOT327885 JYP327885 KIL327885 KSH327885 LCD327885 LLZ327885 LVV327885 MFR327885 MPN327885 MZJ327885 NJF327885 NTB327885 OCX327885 OMT327885 OWP327885 PGL327885 PQH327885 QAD327885 QJZ327885 QTV327885 RDR327885 RNN327885 RXJ327885 SHF327885 SRB327885 TAX327885 TKT327885 TUP327885 UEL327885 UOH327885 UYD327885 VHZ327885 VRV327885 WBR327885 WLN327885 WVJ327885 B393428 IX393421 ST393421 ACP393421 AML393421 AWH393421 BGD393421 BPZ393421 BZV393421 CJR393421 CTN393421 DDJ393421 DNF393421 DXB393421 EGX393421 EQT393421 FAP393421 FKL393421 FUH393421 GED393421 GNZ393421 GXV393421 HHR393421 HRN393421 IBJ393421 ILF393421 IVB393421 JEX393421 JOT393421 JYP393421 KIL393421 KSH393421 LCD393421 LLZ393421 LVV393421 MFR393421 MPN393421 MZJ393421 NJF393421 NTB393421 OCX393421 OMT393421 OWP393421 PGL393421 PQH393421 QAD393421 QJZ393421 QTV393421 RDR393421 RNN393421 RXJ393421 SHF393421 SRB393421 TAX393421 TKT393421 TUP393421 UEL393421 UOH393421 UYD393421 VHZ393421 VRV393421 WBR393421 WLN393421 WVJ393421 B458964 IX458957 ST458957 ACP458957 AML458957 AWH458957 BGD458957 BPZ458957 BZV458957 CJR458957 CTN458957 DDJ458957 DNF458957 DXB458957 EGX458957 EQT458957 FAP458957 FKL458957 FUH458957 GED458957 GNZ458957 GXV458957 HHR458957 HRN458957 IBJ458957 ILF458957 IVB458957 JEX458957 JOT458957 JYP458957 KIL458957 KSH458957 LCD458957 LLZ458957 LVV458957 MFR458957 MPN458957 MZJ458957 NJF458957 NTB458957 OCX458957 OMT458957 OWP458957 PGL458957 PQH458957 QAD458957 QJZ458957 QTV458957 RDR458957 RNN458957 RXJ458957 SHF458957 SRB458957 TAX458957 TKT458957 TUP458957 UEL458957 UOH458957 UYD458957 VHZ458957 VRV458957 WBR458957 WLN458957 WVJ458957 B524500 IX524493 ST524493 ACP524493 AML524493 AWH524493 BGD524493 BPZ524493 BZV524493 CJR524493 CTN524493 DDJ524493 DNF524493 DXB524493 EGX524493 EQT524493 FAP524493 FKL524493 FUH524493 GED524493 GNZ524493 GXV524493 HHR524493 HRN524493 IBJ524493 ILF524493 IVB524493 JEX524493 JOT524493 JYP524493 KIL524493 KSH524493 LCD524493 LLZ524493 LVV524493 MFR524493 MPN524493 MZJ524493 NJF524493 NTB524493 OCX524493 OMT524493 OWP524493 PGL524493 PQH524493 QAD524493 QJZ524493 QTV524493 RDR524493 RNN524493 RXJ524493 SHF524493 SRB524493 TAX524493 TKT524493 TUP524493 UEL524493 UOH524493 UYD524493 VHZ524493 VRV524493 WBR524493 WLN524493 WVJ524493 B590036 IX590029 ST590029 ACP590029 AML590029 AWH590029 BGD590029 BPZ590029 BZV590029 CJR590029 CTN590029 DDJ590029 DNF590029 DXB590029 EGX590029 EQT590029 FAP590029 FKL590029 FUH590029 GED590029 GNZ590029 GXV590029 HHR590029 HRN590029 IBJ590029 ILF590029 IVB590029 JEX590029 JOT590029 JYP590029 KIL590029 KSH590029 LCD590029 LLZ590029 LVV590029 MFR590029 MPN590029 MZJ590029 NJF590029 NTB590029 OCX590029 OMT590029 OWP590029 PGL590029 PQH590029 QAD590029 QJZ590029 QTV590029 RDR590029 RNN590029 RXJ590029 SHF590029 SRB590029 TAX590029 TKT590029 TUP590029 UEL590029 UOH590029 UYD590029 VHZ590029 VRV590029 WBR590029 WLN590029 WVJ590029 B655572 IX655565 ST655565 ACP655565 AML655565 AWH655565 BGD655565 BPZ655565 BZV655565 CJR655565 CTN655565 DDJ655565 DNF655565 DXB655565 EGX655565 EQT655565 FAP655565 FKL655565 FUH655565 GED655565 GNZ655565 GXV655565 HHR655565 HRN655565 IBJ655565 ILF655565 IVB655565 JEX655565 JOT655565 JYP655565 KIL655565 KSH655565 LCD655565 LLZ655565 LVV655565 MFR655565 MPN655565 MZJ655565 NJF655565 NTB655565 OCX655565 OMT655565 OWP655565 PGL655565 PQH655565 QAD655565 QJZ655565 QTV655565 RDR655565 RNN655565 RXJ655565 SHF655565 SRB655565 TAX655565 TKT655565 TUP655565 UEL655565 UOH655565 UYD655565 VHZ655565 VRV655565 WBR655565 WLN655565 WVJ655565 B721108 IX721101 ST721101 ACP721101 AML721101 AWH721101 BGD721101 BPZ721101 BZV721101 CJR721101 CTN721101 DDJ721101 DNF721101 DXB721101 EGX721101 EQT721101 FAP721101 FKL721101 FUH721101 GED721101 GNZ721101 GXV721101 HHR721101 HRN721101 IBJ721101 ILF721101 IVB721101 JEX721101 JOT721101 JYP721101 KIL721101 KSH721101 LCD721101 LLZ721101 LVV721101 MFR721101 MPN721101 MZJ721101 NJF721101 NTB721101 OCX721101 OMT721101 OWP721101 PGL721101 PQH721101 QAD721101 QJZ721101 QTV721101 RDR721101 RNN721101 RXJ721101 SHF721101 SRB721101 TAX721101 TKT721101 TUP721101 UEL721101 UOH721101 UYD721101 VHZ721101 VRV721101 WBR721101 WLN721101 WVJ721101 B786644 IX786637 ST786637 ACP786637 AML786637 AWH786637 BGD786637 BPZ786637 BZV786637 CJR786637 CTN786637 DDJ786637 DNF786637 DXB786637 EGX786637 EQT786637 FAP786637 FKL786637 FUH786637 GED786637 GNZ786637 GXV786637 HHR786637 HRN786637 IBJ786637 ILF786637 IVB786637 JEX786637 JOT786637 JYP786637 KIL786637 KSH786637 LCD786637 LLZ786637 LVV786637 MFR786637 MPN786637 MZJ786637 NJF786637 NTB786637 OCX786637 OMT786637 OWP786637 PGL786637 PQH786637 QAD786637 QJZ786637 QTV786637 RDR786637 RNN786637 RXJ786637 SHF786637 SRB786637 TAX786637 TKT786637 TUP786637 UEL786637 UOH786637 UYD786637 VHZ786637 VRV786637 WBR786637 WLN786637 WVJ786637 B852180 IX852173 ST852173 ACP852173 AML852173 AWH852173 BGD852173 BPZ852173 BZV852173 CJR852173 CTN852173 DDJ852173 DNF852173 DXB852173 EGX852173 EQT852173 FAP852173 FKL852173 FUH852173 GED852173 GNZ852173 GXV852173 HHR852173 HRN852173 IBJ852173 ILF852173 IVB852173 JEX852173 JOT852173 JYP852173 KIL852173 KSH852173 LCD852173 LLZ852173 LVV852173 MFR852173 MPN852173 MZJ852173 NJF852173 NTB852173 OCX852173 OMT852173 OWP852173 PGL852173 PQH852173 QAD852173 QJZ852173 QTV852173 RDR852173 RNN852173 RXJ852173 SHF852173 SRB852173 TAX852173 TKT852173 TUP852173 UEL852173 UOH852173 UYD852173 VHZ852173 VRV852173 WBR852173 WLN852173 WVJ852173 B917716 IX917709 ST917709 ACP917709 AML917709 AWH917709 BGD917709 BPZ917709 BZV917709 CJR917709 CTN917709 DDJ917709 DNF917709 DXB917709 EGX917709 EQT917709 FAP917709 FKL917709 FUH917709 GED917709 GNZ917709 GXV917709 HHR917709 HRN917709 IBJ917709 ILF917709 IVB917709 JEX917709 JOT917709 JYP917709 KIL917709 KSH917709 LCD917709 LLZ917709 LVV917709 MFR917709 MPN917709 MZJ917709 NJF917709 NTB917709 OCX917709 OMT917709 OWP917709 PGL917709 PQH917709 QAD917709 QJZ917709 QTV917709 RDR917709 RNN917709 RXJ917709 SHF917709 SRB917709 TAX917709 TKT917709 TUP917709 UEL917709 UOH917709 UYD917709 VHZ917709 VRV917709 WBR917709 WLN917709 WVJ917709 B983252 IX983245 ST983245 ACP983245 AML983245 AWH983245 BGD983245 BPZ983245 BZV983245 CJR983245 CTN983245 DDJ983245 DNF983245 DXB983245 EGX983245 EQT983245 FAP983245 FKL983245 FUH983245 GED983245 GNZ983245 GXV983245 HHR983245 HRN983245 IBJ983245 ILF983245 IVB983245 JEX983245 JOT983245 JYP983245 KIL983245 KSH983245 LCD983245 LLZ983245 LVV983245 MFR983245 MPN983245 MZJ983245 NJF983245 NTB983245 OCX983245 OMT983245 OWP983245 PGL983245 PQH983245 QAD983245 QJZ983245 QTV983245 RDR983245 RNN983245 RXJ983245 SHF983245 SRB983245 TAX983245 TKT983245 TUP983245 UEL983245 UOH983245 UYD983245 VHZ983245 VRV983245 WBR983245 WLN983245 WVJ983245 B191 IX184 ST184 ACP184 AML184 AWH184 BGD184 BPZ184 BZV184 CJR184 CTN184 DDJ184 DNF184 DXB184 EGX184 EQT184 FAP184 FKL184 FUH184 GED184 GNZ184 GXV184 HHR184 HRN184 IBJ184 ILF184 IVB184 JEX184 JOT184 JYP184 KIL184 KSH184 LCD184 LLZ184 LVV184 MFR184 MPN184 MZJ184 NJF184 NTB184 OCX184 OMT184 OWP184 PGL184 PQH184 QAD184 QJZ184 QTV184 RDR184 RNN184 RXJ184 SHF184 SRB184 TAX184 TKT184 TUP184 UEL184 UOH184 UYD184 VHZ184 VRV184 WBR184 WLN184 WVJ184 B65754 IX65747 ST65747 ACP65747 AML65747 AWH65747 BGD65747 BPZ65747 BZV65747 CJR65747 CTN65747 DDJ65747 DNF65747 DXB65747 EGX65747 EQT65747 FAP65747 FKL65747 FUH65747 GED65747 GNZ65747 GXV65747 HHR65747 HRN65747 IBJ65747 ILF65747 IVB65747 JEX65747 JOT65747 JYP65747 KIL65747 KSH65747 LCD65747 LLZ65747 LVV65747 MFR65747 MPN65747 MZJ65747 NJF65747 NTB65747 OCX65747 OMT65747 OWP65747 PGL65747 PQH65747 QAD65747 QJZ65747 QTV65747 RDR65747 RNN65747 RXJ65747 SHF65747 SRB65747 TAX65747 TKT65747 TUP65747 UEL65747 UOH65747 UYD65747 VHZ65747 VRV65747 WBR65747 WLN65747 WVJ65747 B131290 IX131283 ST131283 ACP131283 AML131283 AWH131283 BGD131283 BPZ131283 BZV131283 CJR131283 CTN131283 DDJ131283 DNF131283 DXB131283 EGX131283 EQT131283 FAP131283 FKL131283 FUH131283 GED131283 GNZ131283 GXV131283 HHR131283 HRN131283 IBJ131283 ILF131283 IVB131283 JEX131283 JOT131283 JYP131283 KIL131283 KSH131283 LCD131283 LLZ131283 LVV131283 MFR131283 MPN131283 MZJ131283 NJF131283 NTB131283 OCX131283 OMT131283 OWP131283 PGL131283 PQH131283 QAD131283 QJZ131283 QTV131283 RDR131283 RNN131283 RXJ131283 SHF131283 SRB131283 TAX131283 TKT131283 TUP131283 UEL131283 UOH131283 UYD131283 VHZ131283 VRV131283 WBR131283 WLN131283 WVJ131283 B196826 IX196819 ST196819 ACP196819 AML196819 AWH196819 BGD196819 BPZ196819 BZV196819 CJR196819 CTN196819 DDJ196819 DNF196819 DXB196819 EGX196819 EQT196819 FAP196819 FKL196819 FUH196819 GED196819 GNZ196819 GXV196819 HHR196819 HRN196819 IBJ196819 ILF196819 IVB196819 JEX196819 JOT196819 JYP196819 KIL196819 KSH196819 LCD196819 LLZ196819 LVV196819 MFR196819 MPN196819 MZJ196819 NJF196819 NTB196819 OCX196819 OMT196819 OWP196819 PGL196819 PQH196819 QAD196819 QJZ196819 QTV196819 RDR196819 RNN196819 RXJ196819 SHF196819 SRB196819 TAX196819 TKT196819 TUP196819 UEL196819 UOH196819 UYD196819 VHZ196819 VRV196819 WBR196819 WLN196819 WVJ196819 B262362 IX262355 ST262355 ACP262355 AML262355 AWH262355 BGD262355 BPZ262355 BZV262355 CJR262355 CTN262355 DDJ262355 DNF262355 DXB262355 EGX262355 EQT262355 FAP262355 FKL262355 FUH262355 GED262355 GNZ262355 GXV262355 HHR262355 HRN262355 IBJ262355 ILF262355 IVB262355 JEX262355 JOT262355 JYP262355 KIL262355 KSH262355 LCD262355 LLZ262355 LVV262355 MFR262355 MPN262355 MZJ262355 NJF262355 NTB262355 OCX262355 OMT262355 OWP262355 PGL262355 PQH262355 QAD262355 QJZ262355 QTV262355 RDR262355 RNN262355 RXJ262355 SHF262355 SRB262355 TAX262355 TKT262355 TUP262355 UEL262355 UOH262355 UYD262355 VHZ262355 VRV262355 WBR262355 WLN262355 WVJ262355 B327898 IX327891 ST327891 ACP327891 AML327891 AWH327891 BGD327891 BPZ327891 BZV327891 CJR327891 CTN327891 DDJ327891 DNF327891 DXB327891 EGX327891 EQT327891 FAP327891 FKL327891 FUH327891 GED327891 GNZ327891 GXV327891 HHR327891 HRN327891 IBJ327891 ILF327891 IVB327891 JEX327891 JOT327891 JYP327891 KIL327891 KSH327891 LCD327891 LLZ327891 LVV327891 MFR327891 MPN327891 MZJ327891 NJF327891 NTB327891 OCX327891 OMT327891 OWP327891 PGL327891 PQH327891 QAD327891 QJZ327891 QTV327891 RDR327891 RNN327891 RXJ327891 SHF327891 SRB327891 TAX327891 TKT327891 TUP327891 UEL327891 UOH327891 UYD327891 VHZ327891 VRV327891 WBR327891 WLN327891 WVJ327891 B393434 IX393427 ST393427 ACP393427 AML393427 AWH393427 BGD393427 BPZ393427 BZV393427 CJR393427 CTN393427 DDJ393427 DNF393427 DXB393427 EGX393427 EQT393427 FAP393427 FKL393427 FUH393427 GED393427 GNZ393427 GXV393427 HHR393427 HRN393427 IBJ393427 ILF393427 IVB393427 JEX393427 JOT393427 JYP393427 KIL393427 KSH393427 LCD393427 LLZ393427 LVV393427 MFR393427 MPN393427 MZJ393427 NJF393427 NTB393427 OCX393427 OMT393427 OWP393427 PGL393427 PQH393427 QAD393427 QJZ393427 QTV393427 RDR393427 RNN393427 RXJ393427 SHF393427 SRB393427 TAX393427 TKT393427 TUP393427 UEL393427 UOH393427 UYD393427 VHZ393427 VRV393427 WBR393427 WLN393427 WVJ393427 B458970 IX458963 ST458963 ACP458963 AML458963 AWH458963 BGD458963 BPZ458963 BZV458963 CJR458963 CTN458963 DDJ458963 DNF458963 DXB458963 EGX458963 EQT458963 FAP458963 FKL458963 FUH458963 GED458963 GNZ458963 GXV458963 HHR458963 HRN458963 IBJ458963 ILF458963 IVB458963 JEX458963 JOT458963 JYP458963 KIL458963 KSH458963 LCD458963 LLZ458963 LVV458963 MFR458963 MPN458963 MZJ458963 NJF458963 NTB458963 OCX458963 OMT458963 OWP458963 PGL458963 PQH458963 QAD458963 QJZ458963 QTV458963 RDR458963 RNN458963 RXJ458963 SHF458963 SRB458963 TAX458963 TKT458963 TUP458963 UEL458963 UOH458963 UYD458963 VHZ458963 VRV458963 WBR458963 WLN458963 WVJ458963 B524506 IX524499 ST524499 ACP524499 AML524499 AWH524499 BGD524499 BPZ524499 BZV524499 CJR524499 CTN524499 DDJ524499 DNF524499 DXB524499 EGX524499 EQT524499 FAP524499 FKL524499 FUH524499 GED524499 GNZ524499 GXV524499 HHR524499 HRN524499 IBJ524499 ILF524499 IVB524499 JEX524499 JOT524499 JYP524499 KIL524499 KSH524499 LCD524499 LLZ524499 LVV524499 MFR524499 MPN524499 MZJ524499 NJF524499 NTB524499 OCX524499 OMT524499 OWP524499 PGL524499 PQH524499 QAD524499 QJZ524499 QTV524499 RDR524499 RNN524499 RXJ524499 SHF524499 SRB524499 TAX524499 TKT524499 TUP524499 UEL524499 UOH524499 UYD524499 VHZ524499 VRV524499 WBR524499 WLN524499 WVJ524499 B590042 IX590035 ST590035 ACP590035 AML590035 AWH590035 BGD590035 BPZ590035 BZV590035 CJR590035 CTN590035 DDJ590035 DNF590035 DXB590035 EGX590035 EQT590035 FAP590035 FKL590035 FUH590035 GED590035 GNZ590035 GXV590035 HHR590035 HRN590035 IBJ590035 ILF590035 IVB590035 JEX590035 JOT590035 JYP590035 KIL590035 KSH590035 LCD590035 LLZ590035 LVV590035 MFR590035 MPN590035 MZJ590035 NJF590035 NTB590035 OCX590035 OMT590035 OWP590035 PGL590035 PQH590035 QAD590035 QJZ590035 QTV590035 RDR590035 RNN590035 RXJ590035 SHF590035 SRB590035 TAX590035 TKT590035 TUP590035 UEL590035 UOH590035 UYD590035 VHZ590035 VRV590035 WBR590035 WLN590035 WVJ590035 B655578 IX655571 ST655571 ACP655571 AML655571 AWH655571 BGD655571 BPZ655571 BZV655571 CJR655571 CTN655571 DDJ655571 DNF655571 DXB655571 EGX655571 EQT655571 FAP655571 FKL655571 FUH655571 GED655571 GNZ655571 GXV655571 HHR655571 HRN655571 IBJ655571 ILF655571 IVB655571 JEX655571 JOT655571 JYP655571 KIL655571 KSH655571 LCD655571 LLZ655571 LVV655571 MFR655571 MPN655571 MZJ655571 NJF655571 NTB655571 OCX655571 OMT655571 OWP655571 PGL655571 PQH655571 QAD655571 QJZ655571 QTV655571 RDR655571 RNN655571 RXJ655571 SHF655571 SRB655571 TAX655571 TKT655571 TUP655571 UEL655571 UOH655571 UYD655571 VHZ655571 VRV655571 WBR655571 WLN655571 WVJ655571 B721114 IX721107 ST721107 ACP721107 AML721107 AWH721107 BGD721107 BPZ721107 BZV721107 CJR721107 CTN721107 DDJ721107 DNF721107 DXB721107 EGX721107 EQT721107 FAP721107 FKL721107 FUH721107 GED721107 GNZ721107 GXV721107 HHR721107 HRN721107 IBJ721107 ILF721107 IVB721107 JEX721107 JOT721107 JYP721107 KIL721107 KSH721107 LCD721107 LLZ721107 LVV721107 MFR721107 MPN721107 MZJ721107 NJF721107 NTB721107 OCX721107 OMT721107 OWP721107 PGL721107 PQH721107 QAD721107 QJZ721107 QTV721107 RDR721107 RNN721107 RXJ721107 SHF721107 SRB721107 TAX721107 TKT721107 TUP721107 UEL721107 UOH721107 UYD721107 VHZ721107 VRV721107 WBR721107 WLN721107 WVJ721107 B786650 IX786643 ST786643 ACP786643 AML786643 AWH786643 BGD786643 BPZ786643 BZV786643 CJR786643 CTN786643 DDJ786643 DNF786643 DXB786643 EGX786643 EQT786643 FAP786643 FKL786643 FUH786643 GED786643 GNZ786643 GXV786643 HHR786643 HRN786643 IBJ786643 ILF786643 IVB786643 JEX786643 JOT786643 JYP786643 KIL786643 KSH786643 LCD786643 LLZ786643 LVV786643 MFR786643 MPN786643 MZJ786643 NJF786643 NTB786643 OCX786643 OMT786643 OWP786643 PGL786643 PQH786643 QAD786643 QJZ786643 QTV786643 RDR786643 RNN786643 RXJ786643 SHF786643 SRB786643 TAX786643 TKT786643 TUP786643 UEL786643 UOH786643 UYD786643 VHZ786643 VRV786643 WBR786643 WLN786643 WVJ786643 B852186 IX852179 ST852179 ACP852179 AML852179 AWH852179 BGD852179 BPZ852179 BZV852179 CJR852179 CTN852179 DDJ852179 DNF852179 DXB852179 EGX852179 EQT852179 FAP852179 FKL852179 FUH852179 GED852179 GNZ852179 GXV852179 HHR852179 HRN852179 IBJ852179 ILF852179 IVB852179 JEX852179 JOT852179 JYP852179 KIL852179 KSH852179 LCD852179 LLZ852179 LVV852179 MFR852179 MPN852179 MZJ852179 NJF852179 NTB852179 OCX852179 OMT852179 OWP852179 PGL852179 PQH852179 QAD852179 QJZ852179 QTV852179 RDR852179 RNN852179 RXJ852179 SHF852179 SRB852179 TAX852179 TKT852179 TUP852179 UEL852179 UOH852179 UYD852179 VHZ852179 VRV852179 WBR852179 WLN852179 WVJ852179 B917722 IX917715 ST917715 ACP917715 AML917715 AWH917715 BGD917715 BPZ917715 BZV917715 CJR917715 CTN917715 DDJ917715 DNF917715 DXB917715 EGX917715 EQT917715 FAP917715 FKL917715 FUH917715 GED917715 GNZ917715 GXV917715 HHR917715 HRN917715 IBJ917715 ILF917715 IVB917715 JEX917715 JOT917715 JYP917715 KIL917715 KSH917715 LCD917715 LLZ917715 LVV917715 MFR917715 MPN917715 MZJ917715 NJF917715 NTB917715 OCX917715 OMT917715 OWP917715 PGL917715 PQH917715 QAD917715 QJZ917715 QTV917715 RDR917715 RNN917715 RXJ917715 SHF917715 SRB917715 TAX917715 TKT917715 TUP917715 UEL917715 UOH917715 UYD917715 VHZ917715 VRV917715 WBR917715 WLN917715 WVJ917715 B983258 IX983251 ST983251 ACP983251 AML983251 AWH983251 BGD983251 BPZ983251 BZV983251 CJR983251 CTN983251 DDJ983251 DNF983251 DXB983251 EGX983251 EQT983251 FAP983251 FKL983251 FUH983251 GED983251 GNZ983251 GXV983251 HHR983251 HRN983251 IBJ983251 ILF983251 IVB983251 JEX983251 JOT983251 JYP983251 KIL983251 KSH983251 LCD983251 LLZ983251 LVV983251 MFR983251 MPN983251 MZJ983251 NJF983251 NTB983251 OCX983251 OMT983251 OWP983251 PGL983251 PQH983251 QAD983251 QJZ983251 QTV983251 RDR983251 RNN983251 RXJ983251 SHF983251 SRB983251 TAX983251 TKT983251 TUP983251 UEL983251 UOH983251 UYD983251 VHZ983251 VRV983251 WBR983251 WLN983251 WVJ983251">
      <formula1>0</formula1>
      <formula2>0</formula2>
    </dataValidation>
    <dataValidation allowBlank="1" showInputMessage="1" showErrorMessage="1" prompt="Características cualitativas significativas que les impacten financieramente." sqref="D197 IZ190 SV190 ACR190 AMN190 AWJ190 BGF190 BQB190 BZX190 CJT190 CTP190 DDL190 DNH190 DXD190 EGZ190 EQV190 FAR190 FKN190 FUJ190 GEF190 GOB190 GXX190 HHT190 HRP190 IBL190 ILH190 IVD190 JEZ190 JOV190 JYR190 KIN190 KSJ190 LCF190 LMB190 LVX190 MFT190 MPP190 MZL190 NJH190 NTD190 OCZ190 OMV190 OWR190 PGN190 PQJ190 QAF190 QKB190 QTX190 RDT190 RNP190 RXL190 SHH190 SRD190 TAZ190 TKV190 TUR190 UEN190 UOJ190 UYF190 VIB190 VRX190 WBT190 WLP190 WVL190 D65760 IZ65753 SV65753 ACR65753 AMN65753 AWJ65753 BGF65753 BQB65753 BZX65753 CJT65753 CTP65753 DDL65753 DNH65753 DXD65753 EGZ65753 EQV65753 FAR65753 FKN65753 FUJ65753 GEF65753 GOB65753 GXX65753 HHT65753 HRP65753 IBL65753 ILH65753 IVD65753 JEZ65753 JOV65753 JYR65753 KIN65753 KSJ65753 LCF65753 LMB65753 LVX65753 MFT65753 MPP65753 MZL65753 NJH65753 NTD65753 OCZ65753 OMV65753 OWR65753 PGN65753 PQJ65753 QAF65753 QKB65753 QTX65753 RDT65753 RNP65753 RXL65753 SHH65753 SRD65753 TAZ65753 TKV65753 TUR65753 UEN65753 UOJ65753 UYF65753 VIB65753 VRX65753 WBT65753 WLP65753 WVL65753 D131296 IZ131289 SV131289 ACR131289 AMN131289 AWJ131289 BGF131289 BQB131289 BZX131289 CJT131289 CTP131289 DDL131289 DNH131289 DXD131289 EGZ131289 EQV131289 FAR131289 FKN131289 FUJ131289 GEF131289 GOB131289 GXX131289 HHT131289 HRP131289 IBL131289 ILH131289 IVD131289 JEZ131289 JOV131289 JYR131289 KIN131289 KSJ131289 LCF131289 LMB131289 LVX131289 MFT131289 MPP131289 MZL131289 NJH131289 NTD131289 OCZ131289 OMV131289 OWR131289 PGN131289 PQJ131289 QAF131289 QKB131289 QTX131289 RDT131289 RNP131289 RXL131289 SHH131289 SRD131289 TAZ131289 TKV131289 TUR131289 UEN131289 UOJ131289 UYF131289 VIB131289 VRX131289 WBT131289 WLP131289 WVL131289 D196832 IZ196825 SV196825 ACR196825 AMN196825 AWJ196825 BGF196825 BQB196825 BZX196825 CJT196825 CTP196825 DDL196825 DNH196825 DXD196825 EGZ196825 EQV196825 FAR196825 FKN196825 FUJ196825 GEF196825 GOB196825 GXX196825 HHT196825 HRP196825 IBL196825 ILH196825 IVD196825 JEZ196825 JOV196825 JYR196825 KIN196825 KSJ196825 LCF196825 LMB196825 LVX196825 MFT196825 MPP196825 MZL196825 NJH196825 NTD196825 OCZ196825 OMV196825 OWR196825 PGN196825 PQJ196825 QAF196825 QKB196825 QTX196825 RDT196825 RNP196825 RXL196825 SHH196825 SRD196825 TAZ196825 TKV196825 TUR196825 UEN196825 UOJ196825 UYF196825 VIB196825 VRX196825 WBT196825 WLP196825 WVL196825 D262368 IZ262361 SV262361 ACR262361 AMN262361 AWJ262361 BGF262361 BQB262361 BZX262361 CJT262361 CTP262361 DDL262361 DNH262361 DXD262361 EGZ262361 EQV262361 FAR262361 FKN262361 FUJ262361 GEF262361 GOB262361 GXX262361 HHT262361 HRP262361 IBL262361 ILH262361 IVD262361 JEZ262361 JOV262361 JYR262361 KIN262361 KSJ262361 LCF262361 LMB262361 LVX262361 MFT262361 MPP262361 MZL262361 NJH262361 NTD262361 OCZ262361 OMV262361 OWR262361 PGN262361 PQJ262361 QAF262361 QKB262361 QTX262361 RDT262361 RNP262361 RXL262361 SHH262361 SRD262361 TAZ262361 TKV262361 TUR262361 UEN262361 UOJ262361 UYF262361 VIB262361 VRX262361 WBT262361 WLP262361 WVL262361 D327904 IZ327897 SV327897 ACR327897 AMN327897 AWJ327897 BGF327897 BQB327897 BZX327897 CJT327897 CTP327897 DDL327897 DNH327897 DXD327897 EGZ327897 EQV327897 FAR327897 FKN327897 FUJ327897 GEF327897 GOB327897 GXX327897 HHT327897 HRP327897 IBL327897 ILH327897 IVD327897 JEZ327897 JOV327897 JYR327897 KIN327897 KSJ327897 LCF327897 LMB327897 LVX327897 MFT327897 MPP327897 MZL327897 NJH327897 NTD327897 OCZ327897 OMV327897 OWR327897 PGN327897 PQJ327897 QAF327897 QKB327897 QTX327897 RDT327897 RNP327897 RXL327897 SHH327897 SRD327897 TAZ327897 TKV327897 TUR327897 UEN327897 UOJ327897 UYF327897 VIB327897 VRX327897 WBT327897 WLP327897 WVL327897 D393440 IZ393433 SV393433 ACR393433 AMN393433 AWJ393433 BGF393433 BQB393433 BZX393433 CJT393433 CTP393433 DDL393433 DNH393433 DXD393433 EGZ393433 EQV393433 FAR393433 FKN393433 FUJ393433 GEF393433 GOB393433 GXX393433 HHT393433 HRP393433 IBL393433 ILH393433 IVD393433 JEZ393433 JOV393433 JYR393433 KIN393433 KSJ393433 LCF393433 LMB393433 LVX393433 MFT393433 MPP393433 MZL393433 NJH393433 NTD393433 OCZ393433 OMV393433 OWR393433 PGN393433 PQJ393433 QAF393433 QKB393433 QTX393433 RDT393433 RNP393433 RXL393433 SHH393433 SRD393433 TAZ393433 TKV393433 TUR393433 UEN393433 UOJ393433 UYF393433 VIB393433 VRX393433 WBT393433 WLP393433 WVL393433 D458976 IZ458969 SV458969 ACR458969 AMN458969 AWJ458969 BGF458969 BQB458969 BZX458969 CJT458969 CTP458969 DDL458969 DNH458969 DXD458969 EGZ458969 EQV458969 FAR458969 FKN458969 FUJ458969 GEF458969 GOB458969 GXX458969 HHT458969 HRP458969 IBL458969 ILH458969 IVD458969 JEZ458969 JOV458969 JYR458969 KIN458969 KSJ458969 LCF458969 LMB458969 LVX458969 MFT458969 MPP458969 MZL458969 NJH458969 NTD458969 OCZ458969 OMV458969 OWR458969 PGN458969 PQJ458969 QAF458969 QKB458969 QTX458969 RDT458969 RNP458969 RXL458969 SHH458969 SRD458969 TAZ458969 TKV458969 TUR458969 UEN458969 UOJ458969 UYF458969 VIB458969 VRX458969 WBT458969 WLP458969 WVL458969 D524512 IZ524505 SV524505 ACR524505 AMN524505 AWJ524505 BGF524505 BQB524505 BZX524505 CJT524505 CTP524505 DDL524505 DNH524505 DXD524505 EGZ524505 EQV524505 FAR524505 FKN524505 FUJ524505 GEF524505 GOB524505 GXX524505 HHT524505 HRP524505 IBL524505 ILH524505 IVD524505 JEZ524505 JOV524505 JYR524505 KIN524505 KSJ524505 LCF524505 LMB524505 LVX524505 MFT524505 MPP524505 MZL524505 NJH524505 NTD524505 OCZ524505 OMV524505 OWR524505 PGN524505 PQJ524505 QAF524505 QKB524505 QTX524505 RDT524505 RNP524505 RXL524505 SHH524505 SRD524505 TAZ524505 TKV524505 TUR524505 UEN524505 UOJ524505 UYF524505 VIB524505 VRX524505 WBT524505 WLP524505 WVL524505 D590048 IZ590041 SV590041 ACR590041 AMN590041 AWJ590041 BGF590041 BQB590041 BZX590041 CJT590041 CTP590041 DDL590041 DNH590041 DXD590041 EGZ590041 EQV590041 FAR590041 FKN590041 FUJ590041 GEF590041 GOB590041 GXX590041 HHT590041 HRP590041 IBL590041 ILH590041 IVD590041 JEZ590041 JOV590041 JYR590041 KIN590041 KSJ590041 LCF590041 LMB590041 LVX590041 MFT590041 MPP590041 MZL590041 NJH590041 NTD590041 OCZ590041 OMV590041 OWR590041 PGN590041 PQJ590041 QAF590041 QKB590041 QTX590041 RDT590041 RNP590041 RXL590041 SHH590041 SRD590041 TAZ590041 TKV590041 TUR590041 UEN590041 UOJ590041 UYF590041 VIB590041 VRX590041 WBT590041 WLP590041 WVL590041 D655584 IZ655577 SV655577 ACR655577 AMN655577 AWJ655577 BGF655577 BQB655577 BZX655577 CJT655577 CTP655577 DDL655577 DNH655577 DXD655577 EGZ655577 EQV655577 FAR655577 FKN655577 FUJ655577 GEF655577 GOB655577 GXX655577 HHT655577 HRP655577 IBL655577 ILH655577 IVD655577 JEZ655577 JOV655577 JYR655577 KIN655577 KSJ655577 LCF655577 LMB655577 LVX655577 MFT655577 MPP655577 MZL655577 NJH655577 NTD655577 OCZ655577 OMV655577 OWR655577 PGN655577 PQJ655577 QAF655577 QKB655577 QTX655577 RDT655577 RNP655577 RXL655577 SHH655577 SRD655577 TAZ655577 TKV655577 TUR655577 UEN655577 UOJ655577 UYF655577 VIB655577 VRX655577 WBT655577 WLP655577 WVL655577 D721120 IZ721113 SV721113 ACR721113 AMN721113 AWJ721113 BGF721113 BQB721113 BZX721113 CJT721113 CTP721113 DDL721113 DNH721113 DXD721113 EGZ721113 EQV721113 FAR721113 FKN721113 FUJ721113 GEF721113 GOB721113 GXX721113 HHT721113 HRP721113 IBL721113 ILH721113 IVD721113 JEZ721113 JOV721113 JYR721113 KIN721113 KSJ721113 LCF721113 LMB721113 LVX721113 MFT721113 MPP721113 MZL721113 NJH721113 NTD721113 OCZ721113 OMV721113 OWR721113 PGN721113 PQJ721113 QAF721113 QKB721113 QTX721113 RDT721113 RNP721113 RXL721113 SHH721113 SRD721113 TAZ721113 TKV721113 TUR721113 UEN721113 UOJ721113 UYF721113 VIB721113 VRX721113 WBT721113 WLP721113 WVL721113 D786656 IZ786649 SV786649 ACR786649 AMN786649 AWJ786649 BGF786649 BQB786649 BZX786649 CJT786649 CTP786649 DDL786649 DNH786649 DXD786649 EGZ786649 EQV786649 FAR786649 FKN786649 FUJ786649 GEF786649 GOB786649 GXX786649 HHT786649 HRP786649 IBL786649 ILH786649 IVD786649 JEZ786649 JOV786649 JYR786649 KIN786649 KSJ786649 LCF786649 LMB786649 LVX786649 MFT786649 MPP786649 MZL786649 NJH786649 NTD786649 OCZ786649 OMV786649 OWR786649 PGN786649 PQJ786649 QAF786649 QKB786649 QTX786649 RDT786649 RNP786649 RXL786649 SHH786649 SRD786649 TAZ786649 TKV786649 TUR786649 UEN786649 UOJ786649 UYF786649 VIB786649 VRX786649 WBT786649 WLP786649 WVL786649 D852192 IZ852185 SV852185 ACR852185 AMN852185 AWJ852185 BGF852185 BQB852185 BZX852185 CJT852185 CTP852185 DDL852185 DNH852185 DXD852185 EGZ852185 EQV852185 FAR852185 FKN852185 FUJ852185 GEF852185 GOB852185 GXX852185 HHT852185 HRP852185 IBL852185 ILH852185 IVD852185 JEZ852185 JOV852185 JYR852185 KIN852185 KSJ852185 LCF852185 LMB852185 LVX852185 MFT852185 MPP852185 MZL852185 NJH852185 NTD852185 OCZ852185 OMV852185 OWR852185 PGN852185 PQJ852185 QAF852185 QKB852185 QTX852185 RDT852185 RNP852185 RXL852185 SHH852185 SRD852185 TAZ852185 TKV852185 TUR852185 UEN852185 UOJ852185 UYF852185 VIB852185 VRX852185 WBT852185 WLP852185 WVL852185 D917728 IZ917721 SV917721 ACR917721 AMN917721 AWJ917721 BGF917721 BQB917721 BZX917721 CJT917721 CTP917721 DDL917721 DNH917721 DXD917721 EGZ917721 EQV917721 FAR917721 FKN917721 FUJ917721 GEF917721 GOB917721 GXX917721 HHT917721 HRP917721 IBL917721 ILH917721 IVD917721 JEZ917721 JOV917721 JYR917721 KIN917721 KSJ917721 LCF917721 LMB917721 LVX917721 MFT917721 MPP917721 MZL917721 NJH917721 NTD917721 OCZ917721 OMV917721 OWR917721 PGN917721 PQJ917721 QAF917721 QKB917721 QTX917721 RDT917721 RNP917721 RXL917721 SHH917721 SRD917721 TAZ917721 TKV917721 TUR917721 UEN917721 UOJ917721 UYF917721 VIB917721 VRX917721 WBT917721 WLP917721 WVL917721 D983264 IZ983257 SV983257 ACR983257 AMN983257 AWJ983257 BGF983257 BQB983257 BZX983257 CJT983257 CTP983257 DDL983257 DNH983257 DXD983257 EGZ983257 EQV983257 FAR983257 FKN983257 FUJ983257 GEF983257 GOB983257 GXX983257 HHT983257 HRP983257 IBL983257 ILH983257 IVD983257 JEZ983257 JOV983257 JYR983257 KIN983257 KSJ983257 LCF983257 LMB983257 LVX983257 MFT983257 MPP983257 MZL983257 NJH983257 NTD983257 OCZ983257 OMV983257 OWR983257 PGN983257 PQJ983257 QAF983257 QKB983257 QTX983257 RDT983257 RNP983257 RXL983257 SHH983257 SRD983257 TAZ983257 TKV983257 TUR983257 UEN983257 UOJ983257 UYF983257 VIB983257 VRX983257 WBT983257 WLP983257 WVL983257 C147:D147 IY147:IZ147 SU147:SV147 ACQ147:ACR147 AMM147:AMN147 AWI147:AWJ147 BGE147:BGF147 BQA147:BQB147 BZW147:BZX147 CJS147:CJT147 CTO147:CTP147 DDK147:DDL147 DNG147:DNH147 DXC147:DXD147 EGY147:EGZ147 EQU147:EQV147 FAQ147:FAR147 FKM147:FKN147 FUI147:FUJ147 GEE147:GEF147 GOA147:GOB147 GXW147:GXX147 HHS147:HHT147 HRO147:HRP147 IBK147:IBL147 ILG147:ILH147 IVC147:IVD147 JEY147:JEZ147 JOU147:JOV147 JYQ147:JYR147 KIM147:KIN147 KSI147:KSJ147 LCE147:LCF147 LMA147:LMB147 LVW147:LVX147 MFS147:MFT147 MPO147:MPP147 MZK147:MZL147 NJG147:NJH147 NTC147:NTD147 OCY147:OCZ147 OMU147:OMV147 OWQ147:OWR147 PGM147:PGN147 PQI147:PQJ147 QAE147:QAF147 QKA147:QKB147 QTW147:QTX147 RDS147:RDT147 RNO147:RNP147 RXK147:RXL147 SHG147:SHH147 SRC147:SRD147 TAY147:TAZ147 TKU147:TKV147 TUQ147:TUR147 UEM147:UEN147 UOI147:UOJ147 UYE147:UYF147 VIA147:VIB147 VRW147:VRX147 WBS147:WBT147 WLO147:WLP147 WVK147:WVL147 C65721:D65721 IY65714:IZ65714 SU65714:SV65714 ACQ65714:ACR65714 AMM65714:AMN65714 AWI65714:AWJ65714 BGE65714:BGF65714 BQA65714:BQB65714 BZW65714:BZX65714 CJS65714:CJT65714 CTO65714:CTP65714 DDK65714:DDL65714 DNG65714:DNH65714 DXC65714:DXD65714 EGY65714:EGZ65714 EQU65714:EQV65714 FAQ65714:FAR65714 FKM65714:FKN65714 FUI65714:FUJ65714 GEE65714:GEF65714 GOA65714:GOB65714 GXW65714:GXX65714 HHS65714:HHT65714 HRO65714:HRP65714 IBK65714:IBL65714 ILG65714:ILH65714 IVC65714:IVD65714 JEY65714:JEZ65714 JOU65714:JOV65714 JYQ65714:JYR65714 KIM65714:KIN65714 KSI65714:KSJ65714 LCE65714:LCF65714 LMA65714:LMB65714 LVW65714:LVX65714 MFS65714:MFT65714 MPO65714:MPP65714 MZK65714:MZL65714 NJG65714:NJH65714 NTC65714:NTD65714 OCY65714:OCZ65714 OMU65714:OMV65714 OWQ65714:OWR65714 PGM65714:PGN65714 PQI65714:PQJ65714 QAE65714:QAF65714 QKA65714:QKB65714 QTW65714:QTX65714 RDS65714:RDT65714 RNO65714:RNP65714 RXK65714:RXL65714 SHG65714:SHH65714 SRC65714:SRD65714 TAY65714:TAZ65714 TKU65714:TKV65714 TUQ65714:TUR65714 UEM65714:UEN65714 UOI65714:UOJ65714 UYE65714:UYF65714 VIA65714:VIB65714 VRW65714:VRX65714 WBS65714:WBT65714 WLO65714:WLP65714 WVK65714:WVL65714 C131257:D131257 IY131250:IZ131250 SU131250:SV131250 ACQ131250:ACR131250 AMM131250:AMN131250 AWI131250:AWJ131250 BGE131250:BGF131250 BQA131250:BQB131250 BZW131250:BZX131250 CJS131250:CJT131250 CTO131250:CTP131250 DDK131250:DDL131250 DNG131250:DNH131250 DXC131250:DXD131250 EGY131250:EGZ131250 EQU131250:EQV131250 FAQ131250:FAR131250 FKM131250:FKN131250 FUI131250:FUJ131250 GEE131250:GEF131250 GOA131250:GOB131250 GXW131250:GXX131250 HHS131250:HHT131250 HRO131250:HRP131250 IBK131250:IBL131250 ILG131250:ILH131250 IVC131250:IVD131250 JEY131250:JEZ131250 JOU131250:JOV131250 JYQ131250:JYR131250 KIM131250:KIN131250 KSI131250:KSJ131250 LCE131250:LCF131250 LMA131250:LMB131250 LVW131250:LVX131250 MFS131250:MFT131250 MPO131250:MPP131250 MZK131250:MZL131250 NJG131250:NJH131250 NTC131250:NTD131250 OCY131250:OCZ131250 OMU131250:OMV131250 OWQ131250:OWR131250 PGM131250:PGN131250 PQI131250:PQJ131250 QAE131250:QAF131250 QKA131250:QKB131250 QTW131250:QTX131250 RDS131250:RDT131250 RNO131250:RNP131250 RXK131250:RXL131250 SHG131250:SHH131250 SRC131250:SRD131250 TAY131250:TAZ131250 TKU131250:TKV131250 TUQ131250:TUR131250 UEM131250:UEN131250 UOI131250:UOJ131250 UYE131250:UYF131250 VIA131250:VIB131250 VRW131250:VRX131250 WBS131250:WBT131250 WLO131250:WLP131250 WVK131250:WVL131250 C196793:D196793 IY196786:IZ196786 SU196786:SV196786 ACQ196786:ACR196786 AMM196786:AMN196786 AWI196786:AWJ196786 BGE196786:BGF196786 BQA196786:BQB196786 BZW196786:BZX196786 CJS196786:CJT196786 CTO196786:CTP196786 DDK196786:DDL196786 DNG196786:DNH196786 DXC196786:DXD196786 EGY196786:EGZ196786 EQU196786:EQV196786 FAQ196786:FAR196786 FKM196786:FKN196786 FUI196786:FUJ196786 GEE196786:GEF196786 GOA196786:GOB196786 GXW196786:GXX196786 HHS196786:HHT196786 HRO196786:HRP196786 IBK196786:IBL196786 ILG196786:ILH196786 IVC196786:IVD196786 JEY196786:JEZ196786 JOU196786:JOV196786 JYQ196786:JYR196786 KIM196786:KIN196786 KSI196786:KSJ196786 LCE196786:LCF196786 LMA196786:LMB196786 LVW196786:LVX196786 MFS196786:MFT196786 MPO196786:MPP196786 MZK196786:MZL196786 NJG196786:NJH196786 NTC196786:NTD196786 OCY196786:OCZ196786 OMU196786:OMV196786 OWQ196786:OWR196786 PGM196786:PGN196786 PQI196786:PQJ196786 QAE196786:QAF196786 QKA196786:QKB196786 QTW196786:QTX196786 RDS196786:RDT196786 RNO196786:RNP196786 RXK196786:RXL196786 SHG196786:SHH196786 SRC196786:SRD196786 TAY196786:TAZ196786 TKU196786:TKV196786 TUQ196786:TUR196786 UEM196786:UEN196786 UOI196786:UOJ196786 UYE196786:UYF196786 VIA196786:VIB196786 VRW196786:VRX196786 WBS196786:WBT196786 WLO196786:WLP196786 WVK196786:WVL196786 C262329:D262329 IY262322:IZ262322 SU262322:SV262322 ACQ262322:ACR262322 AMM262322:AMN262322 AWI262322:AWJ262322 BGE262322:BGF262322 BQA262322:BQB262322 BZW262322:BZX262322 CJS262322:CJT262322 CTO262322:CTP262322 DDK262322:DDL262322 DNG262322:DNH262322 DXC262322:DXD262322 EGY262322:EGZ262322 EQU262322:EQV262322 FAQ262322:FAR262322 FKM262322:FKN262322 FUI262322:FUJ262322 GEE262322:GEF262322 GOA262322:GOB262322 GXW262322:GXX262322 HHS262322:HHT262322 HRO262322:HRP262322 IBK262322:IBL262322 ILG262322:ILH262322 IVC262322:IVD262322 JEY262322:JEZ262322 JOU262322:JOV262322 JYQ262322:JYR262322 KIM262322:KIN262322 KSI262322:KSJ262322 LCE262322:LCF262322 LMA262322:LMB262322 LVW262322:LVX262322 MFS262322:MFT262322 MPO262322:MPP262322 MZK262322:MZL262322 NJG262322:NJH262322 NTC262322:NTD262322 OCY262322:OCZ262322 OMU262322:OMV262322 OWQ262322:OWR262322 PGM262322:PGN262322 PQI262322:PQJ262322 QAE262322:QAF262322 QKA262322:QKB262322 QTW262322:QTX262322 RDS262322:RDT262322 RNO262322:RNP262322 RXK262322:RXL262322 SHG262322:SHH262322 SRC262322:SRD262322 TAY262322:TAZ262322 TKU262322:TKV262322 TUQ262322:TUR262322 UEM262322:UEN262322 UOI262322:UOJ262322 UYE262322:UYF262322 VIA262322:VIB262322 VRW262322:VRX262322 WBS262322:WBT262322 WLO262322:WLP262322 WVK262322:WVL262322 C327865:D327865 IY327858:IZ327858 SU327858:SV327858 ACQ327858:ACR327858 AMM327858:AMN327858 AWI327858:AWJ327858 BGE327858:BGF327858 BQA327858:BQB327858 BZW327858:BZX327858 CJS327858:CJT327858 CTO327858:CTP327858 DDK327858:DDL327858 DNG327858:DNH327858 DXC327858:DXD327858 EGY327858:EGZ327858 EQU327858:EQV327858 FAQ327858:FAR327858 FKM327858:FKN327858 FUI327858:FUJ327858 GEE327858:GEF327858 GOA327858:GOB327858 GXW327858:GXX327858 HHS327858:HHT327858 HRO327858:HRP327858 IBK327858:IBL327858 ILG327858:ILH327858 IVC327858:IVD327858 JEY327858:JEZ327858 JOU327858:JOV327858 JYQ327858:JYR327858 KIM327858:KIN327858 KSI327858:KSJ327858 LCE327858:LCF327858 LMA327858:LMB327858 LVW327858:LVX327858 MFS327858:MFT327858 MPO327858:MPP327858 MZK327858:MZL327858 NJG327858:NJH327858 NTC327858:NTD327858 OCY327858:OCZ327858 OMU327858:OMV327858 OWQ327858:OWR327858 PGM327858:PGN327858 PQI327858:PQJ327858 QAE327858:QAF327858 QKA327858:QKB327858 QTW327858:QTX327858 RDS327858:RDT327858 RNO327858:RNP327858 RXK327858:RXL327858 SHG327858:SHH327858 SRC327858:SRD327858 TAY327858:TAZ327858 TKU327858:TKV327858 TUQ327858:TUR327858 UEM327858:UEN327858 UOI327858:UOJ327858 UYE327858:UYF327858 VIA327858:VIB327858 VRW327858:VRX327858 WBS327858:WBT327858 WLO327858:WLP327858 WVK327858:WVL327858 C393401:D393401 IY393394:IZ393394 SU393394:SV393394 ACQ393394:ACR393394 AMM393394:AMN393394 AWI393394:AWJ393394 BGE393394:BGF393394 BQA393394:BQB393394 BZW393394:BZX393394 CJS393394:CJT393394 CTO393394:CTP393394 DDK393394:DDL393394 DNG393394:DNH393394 DXC393394:DXD393394 EGY393394:EGZ393394 EQU393394:EQV393394 FAQ393394:FAR393394 FKM393394:FKN393394 FUI393394:FUJ393394 GEE393394:GEF393394 GOA393394:GOB393394 GXW393394:GXX393394 HHS393394:HHT393394 HRO393394:HRP393394 IBK393394:IBL393394 ILG393394:ILH393394 IVC393394:IVD393394 JEY393394:JEZ393394 JOU393394:JOV393394 JYQ393394:JYR393394 KIM393394:KIN393394 KSI393394:KSJ393394 LCE393394:LCF393394 LMA393394:LMB393394 LVW393394:LVX393394 MFS393394:MFT393394 MPO393394:MPP393394 MZK393394:MZL393394 NJG393394:NJH393394 NTC393394:NTD393394 OCY393394:OCZ393394 OMU393394:OMV393394 OWQ393394:OWR393394 PGM393394:PGN393394 PQI393394:PQJ393394 QAE393394:QAF393394 QKA393394:QKB393394 QTW393394:QTX393394 RDS393394:RDT393394 RNO393394:RNP393394 RXK393394:RXL393394 SHG393394:SHH393394 SRC393394:SRD393394 TAY393394:TAZ393394 TKU393394:TKV393394 TUQ393394:TUR393394 UEM393394:UEN393394 UOI393394:UOJ393394 UYE393394:UYF393394 VIA393394:VIB393394 VRW393394:VRX393394 WBS393394:WBT393394 WLO393394:WLP393394 WVK393394:WVL393394 C458937:D458937 IY458930:IZ458930 SU458930:SV458930 ACQ458930:ACR458930 AMM458930:AMN458930 AWI458930:AWJ458930 BGE458930:BGF458930 BQA458930:BQB458930 BZW458930:BZX458930 CJS458930:CJT458930 CTO458930:CTP458930 DDK458930:DDL458930 DNG458930:DNH458930 DXC458930:DXD458930 EGY458930:EGZ458930 EQU458930:EQV458930 FAQ458930:FAR458930 FKM458930:FKN458930 FUI458930:FUJ458930 GEE458930:GEF458930 GOA458930:GOB458930 GXW458930:GXX458930 HHS458930:HHT458930 HRO458930:HRP458930 IBK458930:IBL458930 ILG458930:ILH458930 IVC458930:IVD458930 JEY458930:JEZ458930 JOU458930:JOV458930 JYQ458930:JYR458930 KIM458930:KIN458930 KSI458930:KSJ458930 LCE458930:LCF458930 LMA458930:LMB458930 LVW458930:LVX458930 MFS458930:MFT458930 MPO458930:MPP458930 MZK458930:MZL458930 NJG458930:NJH458930 NTC458930:NTD458930 OCY458930:OCZ458930 OMU458930:OMV458930 OWQ458930:OWR458930 PGM458930:PGN458930 PQI458930:PQJ458930 QAE458930:QAF458930 QKA458930:QKB458930 QTW458930:QTX458930 RDS458930:RDT458930 RNO458930:RNP458930 RXK458930:RXL458930 SHG458930:SHH458930 SRC458930:SRD458930 TAY458930:TAZ458930 TKU458930:TKV458930 TUQ458930:TUR458930 UEM458930:UEN458930 UOI458930:UOJ458930 UYE458930:UYF458930 VIA458930:VIB458930 VRW458930:VRX458930 WBS458930:WBT458930 WLO458930:WLP458930 WVK458930:WVL458930 C524473:D524473 IY524466:IZ524466 SU524466:SV524466 ACQ524466:ACR524466 AMM524466:AMN524466 AWI524466:AWJ524466 BGE524466:BGF524466 BQA524466:BQB524466 BZW524466:BZX524466 CJS524466:CJT524466 CTO524466:CTP524466 DDK524466:DDL524466 DNG524466:DNH524466 DXC524466:DXD524466 EGY524466:EGZ524466 EQU524466:EQV524466 FAQ524466:FAR524466 FKM524466:FKN524466 FUI524466:FUJ524466 GEE524466:GEF524466 GOA524466:GOB524466 GXW524466:GXX524466 HHS524466:HHT524466 HRO524466:HRP524466 IBK524466:IBL524466 ILG524466:ILH524466 IVC524466:IVD524466 JEY524466:JEZ524466 JOU524466:JOV524466 JYQ524466:JYR524466 KIM524466:KIN524466 KSI524466:KSJ524466 LCE524466:LCF524466 LMA524466:LMB524466 LVW524466:LVX524466 MFS524466:MFT524466 MPO524466:MPP524466 MZK524466:MZL524466 NJG524466:NJH524466 NTC524466:NTD524466 OCY524466:OCZ524466 OMU524466:OMV524466 OWQ524466:OWR524466 PGM524466:PGN524466 PQI524466:PQJ524466 QAE524466:QAF524466 QKA524466:QKB524466 QTW524466:QTX524466 RDS524466:RDT524466 RNO524466:RNP524466 RXK524466:RXL524466 SHG524466:SHH524466 SRC524466:SRD524466 TAY524466:TAZ524466 TKU524466:TKV524466 TUQ524466:TUR524466 UEM524466:UEN524466 UOI524466:UOJ524466 UYE524466:UYF524466 VIA524466:VIB524466 VRW524466:VRX524466 WBS524466:WBT524466 WLO524466:WLP524466 WVK524466:WVL524466 C590009:D590009 IY590002:IZ590002 SU590002:SV590002 ACQ590002:ACR590002 AMM590002:AMN590002 AWI590002:AWJ590002 BGE590002:BGF590002 BQA590002:BQB590002 BZW590002:BZX590002 CJS590002:CJT590002 CTO590002:CTP590002 DDK590002:DDL590002 DNG590002:DNH590002 DXC590002:DXD590002 EGY590002:EGZ590002 EQU590002:EQV590002 FAQ590002:FAR590002 FKM590002:FKN590002 FUI590002:FUJ590002 GEE590002:GEF590002 GOA590002:GOB590002 GXW590002:GXX590002 HHS590002:HHT590002 HRO590002:HRP590002 IBK590002:IBL590002 ILG590002:ILH590002 IVC590002:IVD590002 JEY590002:JEZ590002 JOU590002:JOV590002 JYQ590002:JYR590002 KIM590002:KIN590002 KSI590002:KSJ590002 LCE590002:LCF590002 LMA590002:LMB590002 LVW590002:LVX590002 MFS590002:MFT590002 MPO590002:MPP590002 MZK590002:MZL590002 NJG590002:NJH590002 NTC590002:NTD590002 OCY590002:OCZ590002 OMU590002:OMV590002 OWQ590002:OWR590002 PGM590002:PGN590002 PQI590002:PQJ590002 QAE590002:QAF590002 QKA590002:QKB590002 QTW590002:QTX590002 RDS590002:RDT590002 RNO590002:RNP590002 RXK590002:RXL590002 SHG590002:SHH590002 SRC590002:SRD590002 TAY590002:TAZ590002 TKU590002:TKV590002 TUQ590002:TUR590002 UEM590002:UEN590002 UOI590002:UOJ590002 UYE590002:UYF590002 VIA590002:VIB590002 VRW590002:VRX590002 WBS590002:WBT590002 WLO590002:WLP590002 WVK590002:WVL590002 C655545:D655545 IY655538:IZ655538 SU655538:SV655538 ACQ655538:ACR655538 AMM655538:AMN655538 AWI655538:AWJ655538 BGE655538:BGF655538 BQA655538:BQB655538 BZW655538:BZX655538 CJS655538:CJT655538 CTO655538:CTP655538 DDK655538:DDL655538 DNG655538:DNH655538 DXC655538:DXD655538 EGY655538:EGZ655538 EQU655538:EQV655538 FAQ655538:FAR655538 FKM655538:FKN655538 FUI655538:FUJ655538 GEE655538:GEF655538 GOA655538:GOB655538 GXW655538:GXX655538 HHS655538:HHT655538 HRO655538:HRP655538 IBK655538:IBL655538 ILG655538:ILH655538 IVC655538:IVD655538 JEY655538:JEZ655538 JOU655538:JOV655538 JYQ655538:JYR655538 KIM655538:KIN655538 KSI655538:KSJ655538 LCE655538:LCF655538 LMA655538:LMB655538 LVW655538:LVX655538 MFS655538:MFT655538 MPO655538:MPP655538 MZK655538:MZL655538 NJG655538:NJH655538 NTC655538:NTD655538 OCY655538:OCZ655538 OMU655538:OMV655538 OWQ655538:OWR655538 PGM655538:PGN655538 PQI655538:PQJ655538 QAE655538:QAF655538 QKA655538:QKB655538 QTW655538:QTX655538 RDS655538:RDT655538 RNO655538:RNP655538 RXK655538:RXL655538 SHG655538:SHH655538 SRC655538:SRD655538 TAY655538:TAZ655538 TKU655538:TKV655538 TUQ655538:TUR655538 UEM655538:UEN655538 UOI655538:UOJ655538 UYE655538:UYF655538 VIA655538:VIB655538 VRW655538:VRX655538 WBS655538:WBT655538 WLO655538:WLP655538 WVK655538:WVL655538 C721081:D721081 IY721074:IZ721074 SU721074:SV721074 ACQ721074:ACR721074 AMM721074:AMN721074 AWI721074:AWJ721074 BGE721074:BGF721074 BQA721074:BQB721074 BZW721074:BZX721074 CJS721074:CJT721074 CTO721074:CTP721074 DDK721074:DDL721074 DNG721074:DNH721074 DXC721074:DXD721074 EGY721074:EGZ721074 EQU721074:EQV721074 FAQ721074:FAR721074 FKM721074:FKN721074 FUI721074:FUJ721074 GEE721074:GEF721074 GOA721074:GOB721074 GXW721074:GXX721074 HHS721074:HHT721074 HRO721074:HRP721074 IBK721074:IBL721074 ILG721074:ILH721074 IVC721074:IVD721074 JEY721074:JEZ721074 JOU721074:JOV721074 JYQ721074:JYR721074 KIM721074:KIN721074 KSI721074:KSJ721074 LCE721074:LCF721074 LMA721074:LMB721074 LVW721074:LVX721074 MFS721074:MFT721074 MPO721074:MPP721074 MZK721074:MZL721074 NJG721074:NJH721074 NTC721074:NTD721074 OCY721074:OCZ721074 OMU721074:OMV721074 OWQ721074:OWR721074 PGM721074:PGN721074 PQI721074:PQJ721074 QAE721074:QAF721074 QKA721074:QKB721074 QTW721074:QTX721074 RDS721074:RDT721074 RNO721074:RNP721074 RXK721074:RXL721074 SHG721074:SHH721074 SRC721074:SRD721074 TAY721074:TAZ721074 TKU721074:TKV721074 TUQ721074:TUR721074 UEM721074:UEN721074 UOI721074:UOJ721074 UYE721074:UYF721074 VIA721074:VIB721074 VRW721074:VRX721074 WBS721074:WBT721074 WLO721074:WLP721074 WVK721074:WVL721074 C786617:D786617 IY786610:IZ786610 SU786610:SV786610 ACQ786610:ACR786610 AMM786610:AMN786610 AWI786610:AWJ786610 BGE786610:BGF786610 BQA786610:BQB786610 BZW786610:BZX786610 CJS786610:CJT786610 CTO786610:CTP786610 DDK786610:DDL786610 DNG786610:DNH786610 DXC786610:DXD786610 EGY786610:EGZ786610 EQU786610:EQV786610 FAQ786610:FAR786610 FKM786610:FKN786610 FUI786610:FUJ786610 GEE786610:GEF786610 GOA786610:GOB786610 GXW786610:GXX786610 HHS786610:HHT786610 HRO786610:HRP786610 IBK786610:IBL786610 ILG786610:ILH786610 IVC786610:IVD786610 JEY786610:JEZ786610 JOU786610:JOV786610 JYQ786610:JYR786610 KIM786610:KIN786610 KSI786610:KSJ786610 LCE786610:LCF786610 LMA786610:LMB786610 LVW786610:LVX786610 MFS786610:MFT786610 MPO786610:MPP786610 MZK786610:MZL786610 NJG786610:NJH786610 NTC786610:NTD786610 OCY786610:OCZ786610 OMU786610:OMV786610 OWQ786610:OWR786610 PGM786610:PGN786610 PQI786610:PQJ786610 QAE786610:QAF786610 QKA786610:QKB786610 QTW786610:QTX786610 RDS786610:RDT786610 RNO786610:RNP786610 RXK786610:RXL786610 SHG786610:SHH786610 SRC786610:SRD786610 TAY786610:TAZ786610 TKU786610:TKV786610 TUQ786610:TUR786610 UEM786610:UEN786610 UOI786610:UOJ786610 UYE786610:UYF786610 VIA786610:VIB786610 VRW786610:VRX786610 WBS786610:WBT786610 WLO786610:WLP786610 WVK786610:WVL786610 C852153:D852153 IY852146:IZ852146 SU852146:SV852146 ACQ852146:ACR852146 AMM852146:AMN852146 AWI852146:AWJ852146 BGE852146:BGF852146 BQA852146:BQB852146 BZW852146:BZX852146 CJS852146:CJT852146 CTO852146:CTP852146 DDK852146:DDL852146 DNG852146:DNH852146 DXC852146:DXD852146 EGY852146:EGZ852146 EQU852146:EQV852146 FAQ852146:FAR852146 FKM852146:FKN852146 FUI852146:FUJ852146 GEE852146:GEF852146 GOA852146:GOB852146 GXW852146:GXX852146 HHS852146:HHT852146 HRO852146:HRP852146 IBK852146:IBL852146 ILG852146:ILH852146 IVC852146:IVD852146 JEY852146:JEZ852146 JOU852146:JOV852146 JYQ852146:JYR852146 KIM852146:KIN852146 KSI852146:KSJ852146 LCE852146:LCF852146 LMA852146:LMB852146 LVW852146:LVX852146 MFS852146:MFT852146 MPO852146:MPP852146 MZK852146:MZL852146 NJG852146:NJH852146 NTC852146:NTD852146 OCY852146:OCZ852146 OMU852146:OMV852146 OWQ852146:OWR852146 PGM852146:PGN852146 PQI852146:PQJ852146 QAE852146:QAF852146 QKA852146:QKB852146 QTW852146:QTX852146 RDS852146:RDT852146 RNO852146:RNP852146 RXK852146:RXL852146 SHG852146:SHH852146 SRC852146:SRD852146 TAY852146:TAZ852146 TKU852146:TKV852146 TUQ852146:TUR852146 UEM852146:UEN852146 UOI852146:UOJ852146 UYE852146:UYF852146 VIA852146:VIB852146 VRW852146:VRX852146 WBS852146:WBT852146 WLO852146:WLP852146 WVK852146:WVL852146 C917689:D917689 IY917682:IZ917682 SU917682:SV917682 ACQ917682:ACR917682 AMM917682:AMN917682 AWI917682:AWJ917682 BGE917682:BGF917682 BQA917682:BQB917682 BZW917682:BZX917682 CJS917682:CJT917682 CTO917682:CTP917682 DDK917682:DDL917682 DNG917682:DNH917682 DXC917682:DXD917682 EGY917682:EGZ917682 EQU917682:EQV917682 FAQ917682:FAR917682 FKM917682:FKN917682 FUI917682:FUJ917682 GEE917682:GEF917682 GOA917682:GOB917682 GXW917682:GXX917682 HHS917682:HHT917682 HRO917682:HRP917682 IBK917682:IBL917682 ILG917682:ILH917682 IVC917682:IVD917682 JEY917682:JEZ917682 JOU917682:JOV917682 JYQ917682:JYR917682 KIM917682:KIN917682 KSI917682:KSJ917682 LCE917682:LCF917682 LMA917682:LMB917682 LVW917682:LVX917682 MFS917682:MFT917682 MPO917682:MPP917682 MZK917682:MZL917682 NJG917682:NJH917682 NTC917682:NTD917682 OCY917682:OCZ917682 OMU917682:OMV917682 OWQ917682:OWR917682 PGM917682:PGN917682 PQI917682:PQJ917682 QAE917682:QAF917682 QKA917682:QKB917682 QTW917682:QTX917682 RDS917682:RDT917682 RNO917682:RNP917682 RXK917682:RXL917682 SHG917682:SHH917682 SRC917682:SRD917682 TAY917682:TAZ917682 TKU917682:TKV917682 TUQ917682:TUR917682 UEM917682:UEN917682 UOI917682:UOJ917682 UYE917682:UYF917682 VIA917682:VIB917682 VRW917682:VRX917682 WBS917682:WBT917682 WLO917682:WLP917682 WVK917682:WVL917682 C983225:D983225 IY983218:IZ983218 SU983218:SV983218 ACQ983218:ACR983218 AMM983218:AMN983218 AWI983218:AWJ983218 BGE983218:BGF983218 BQA983218:BQB983218 BZW983218:BZX983218 CJS983218:CJT983218 CTO983218:CTP983218 DDK983218:DDL983218 DNG983218:DNH983218 DXC983218:DXD983218 EGY983218:EGZ983218 EQU983218:EQV983218 FAQ983218:FAR983218 FKM983218:FKN983218 FUI983218:FUJ983218 GEE983218:GEF983218 GOA983218:GOB983218 GXW983218:GXX983218 HHS983218:HHT983218 HRO983218:HRP983218 IBK983218:IBL983218 ILG983218:ILH983218 IVC983218:IVD983218 JEY983218:JEZ983218 JOU983218:JOV983218 JYQ983218:JYR983218 KIM983218:KIN983218 KSI983218:KSJ983218 LCE983218:LCF983218 LMA983218:LMB983218 LVW983218:LVX983218 MFS983218:MFT983218 MPO983218:MPP983218 MZK983218:MZL983218 NJG983218:NJH983218 NTC983218:NTD983218 OCY983218:OCZ983218 OMU983218:OMV983218 OWQ983218:OWR983218 PGM983218:PGN983218 PQI983218:PQJ983218 QAE983218:QAF983218 QKA983218:QKB983218 QTW983218:QTX983218 RDS983218:RDT983218 RNO983218:RNP983218 RXK983218:RXL983218 SHG983218:SHH983218 SRC983218:SRD983218 TAY983218:TAZ983218 TKU983218:TKV983218 TUQ983218:TUR983218 UEM983218:UEN983218 UOI983218:UOJ983218 UYE983218:UYF983218 VIA983218:VIB983218 VRW983218:VRX983218 WBS983218:WBT983218 WLO983218:WLP983218 WVK983218:WVL983218 D185 IZ176:IZ177 SV176:SV177 ACR176:ACR177 AMN176:AMN177 AWJ176:AWJ177 BGF176:BGF177 BQB176:BQB177 BZX176:BZX177 CJT176:CJT177 CTP176:CTP177 DDL176:DDL177 DNH176:DNH177 DXD176:DXD177 EGZ176:EGZ177 EQV176:EQV177 FAR176:FAR177 FKN176:FKN177 FUJ176:FUJ177 GEF176:GEF177 GOB176:GOB177 GXX176:GXX177 HHT176:HHT177 HRP176:HRP177 IBL176:IBL177 ILH176:ILH177 IVD176:IVD177 JEZ176:JEZ177 JOV176:JOV177 JYR176:JYR177 KIN176:KIN177 KSJ176:KSJ177 LCF176:LCF177 LMB176:LMB177 LVX176:LVX177 MFT176:MFT177 MPP176:MPP177 MZL176:MZL177 NJH176:NJH177 NTD176:NTD177 OCZ176:OCZ177 OMV176:OMV177 OWR176:OWR177 PGN176:PGN177 PQJ176:PQJ177 QAF176:QAF177 QKB176:QKB177 QTX176:QTX177 RDT176:RDT177 RNP176:RNP177 RXL176:RXL177 SHH176:SHH177 SRD176:SRD177 TAZ176:TAZ177 TKV176:TKV177 TUR176:TUR177 UEN176:UEN177 UOJ176:UOJ177 UYF176:UYF177 VIB176:VIB177 VRX176:VRX177 WBT176:WBT177 WLP176:WLP177 WVL176:WVL177 D65748 IZ65741 SV65741 ACR65741 AMN65741 AWJ65741 BGF65741 BQB65741 BZX65741 CJT65741 CTP65741 DDL65741 DNH65741 DXD65741 EGZ65741 EQV65741 FAR65741 FKN65741 FUJ65741 GEF65741 GOB65741 GXX65741 HHT65741 HRP65741 IBL65741 ILH65741 IVD65741 JEZ65741 JOV65741 JYR65741 KIN65741 KSJ65741 LCF65741 LMB65741 LVX65741 MFT65741 MPP65741 MZL65741 NJH65741 NTD65741 OCZ65741 OMV65741 OWR65741 PGN65741 PQJ65741 QAF65741 QKB65741 QTX65741 RDT65741 RNP65741 RXL65741 SHH65741 SRD65741 TAZ65741 TKV65741 TUR65741 UEN65741 UOJ65741 UYF65741 VIB65741 VRX65741 WBT65741 WLP65741 WVL65741 D131284 IZ131277 SV131277 ACR131277 AMN131277 AWJ131277 BGF131277 BQB131277 BZX131277 CJT131277 CTP131277 DDL131277 DNH131277 DXD131277 EGZ131277 EQV131277 FAR131277 FKN131277 FUJ131277 GEF131277 GOB131277 GXX131277 HHT131277 HRP131277 IBL131277 ILH131277 IVD131277 JEZ131277 JOV131277 JYR131277 KIN131277 KSJ131277 LCF131277 LMB131277 LVX131277 MFT131277 MPP131277 MZL131277 NJH131277 NTD131277 OCZ131277 OMV131277 OWR131277 PGN131277 PQJ131277 QAF131277 QKB131277 QTX131277 RDT131277 RNP131277 RXL131277 SHH131277 SRD131277 TAZ131277 TKV131277 TUR131277 UEN131277 UOJ131277 UYF131277 VIB131277 VRX131277 WBT131277 WLP131277 WVL131277 D196820 IZ196813 SV196813 ACR196813 AMN196813 AWJ196813 BGF196813 BQB196813 BZX196813 CJT196813 CTP196813 DDL196813 DNH196813 DXD196813 EGZ196813 EQV196813 FAR196813 FKN196813 FUJ196813 GEF196813 GOB196813 GXX196813 HHT196813 HRP196813 IBL196813 ILH196813 IVD196813 JEZ196813 JOV196813 JYR196813 KIN196813 KSJ196813 LCF196813 LMB196813 LVX196813 MFT196813 MPP196813 MZL196813 NJH196813 NTD196813 OCZ196813 OMV196813 OWR196813 PGN196813 PQJ196813 QAF196813 QKB196813 QTX196813 RDT196813 RNP196813 RXL196813 SHH196813 SRD196813 TAZ196813 TKV196813 TUR196813 UEN196813 UOJ196813 UYF196813 VIB196813 VRX196813 WBT196813 WLP196813 WVL196813 D262356 IZ262349 SV262349 ACR262349 AMN262349 AWJ262349 BGF262349 BQB262349 BZX262349 CJT262349 CTP262349 DDL262349 DNH262349 DXD262349 EGZ262349 EQV262349 FAR262349 FKN262349 FUJ262349 GEF262349 GOB262349 GXX262349 HHT262349 HRP262349 IBL262349 ILH262349 IVD262349 JEZ262349 JOV262349 JYR262349 KIN262349 KSJ262349 LCF262349 LMB262349 LVX262349 MFT262349 MPP262349 MZL262349 NJH262349 NTD262349 OCZ262349 OMV262349 OWR262349 PGN262349 PQJ262349 QAF262349 QKB262349 QTX262349 RDT262349 RNP262349 RXL262349 SHH262349 SRD262349 TAZ262349 TKV262349 TUR262349 UEN262349 UOJ262349 UYF262349 VIB262349 VRX262349 WBT262349 WLP262349 WVL262349 D327892 IZ327885 SV327885 ACR327885 AMN327885 AWJ327885 BGF327885 BQB327885 BZX327885 CJT327885 CTP327885 DDL327885 DNH327885 DXD327885 EGZ327885 EQV327885 FAR327885 FKN327885 FUJ327885 GEF327885 GOB327885 GXX327885 HHT327885 HRP327885 IBL327885 ILH327885 IVD327885 JEZ327885 JOV327885 JYR327885 KIN327885 KSJ327885 LCF327885 LMB327885 LVX327885 MFT327885 MPP327885 MZL327885 NJH327885 NTD327885 OCZ327885 OMV327885 OWR327885 PGN327885 PQJ327885 QAF327885 QKB327885 QTX327885 RDT327885 RNP327885 RXL327885 SHH327885 SRD327885 TAZ327885 TKV327885 TUR327885 UEN327885 UOJ327885 UYF327885 VIB327885 VRX327885 WBT327885 WLP327885 WVL327885 D393428 IZ393421 SV393421 ACR393421 AMN393421 AWJ393421 BGF393421 BQB393421 BZX393421 CJT393421 CTP393421 DDL393421 DNH393421 DXD393421 EGZ393421 EQV393421 FAR393421 FKN393421 FUJ393421 GEF393421 GOB393421 GXX393421 HHT393421 HRP393421 IBL393421 ILH393421 IVD393421 JEZ393421 JOV393421 JYR393421 KIN393421 KSJ393421 LCF393421 LMB393421 LVX393421 MFT393421 MPP393421 MZL393421 NJH393421 NTD393421 OCZ393421 OMV393421 OWR393421 PGN393421 PQJ393421 QAF393421 QKB393421 QTX393421 RDT393421 RNP393421 RXL393421 SHH393421 SRD393421 TAZ393421 TKV393421 TUR393421 UEN393421 UOJ393421 UYF393421 VIB393421 VRX393421 WBT393421 WLP393421 WVL393421 D458964 IZ458957 SV458957 ACR458957 AMN458957 AWJ458957 BGF458957 BQB458957 BZX458957 CJT458957 CTP458957 DDL458957 DNH458957 DXD458957 EGZ458957 EQV458957 FAR458957 FKN458957 FUJ458957 GEF458957 GOB458957 GXX458957 HHT458957 HRP458957 IBL458957 ILH458957 IVD458957 JEZ458957 JOV458957 JYR458957 KIN458957 KSJ458957 LCF458957 LMB458957 LVX458957 MFT458957 MPP458957 MZL458957 NJH458957 NTD458957 OCZ458957 OMV458957 OWR458957 PGN458957 PQJ458957 QAF458957 QKB458957 QTX458957 RDT458957 RNP458957 RXL458957 SHH458957 SRD458957 TAZ458957 TKV458957 TUR458957 UEN458957 UOJ458957 UYF458957 VIB458957 VRX458957 WBT458957 WLP458957 WVL458957 D524500 IZ524493 SV524493 ACR524493 AMN524493 AWJ524493 BGF524493 BQB524493 BZX524493 CJT524493 CTP524493 DDL524493 DNH524493 DXD524493 EGZ524493 EQV524493 FAR524493 FKN524493 FUJ524493 GEF524493 GOB524493 GXX524493 HHT524493 HRP524493 IBL524493 ILH524493 IVD524493 JEZ524493 JOV524493 JYR524493 KIN524493 KSJ524493 LCF524493 LMB524493 LVX524493 MFT524493 MPP524493 MZL524493 NJH524493 NTD524493 OCZ524493 OMV524493 OWR524493 PGN524493 PQJ524493 QAF524493 QKB524493 QTX524493 RDT524493 RNP524493 RXL524493 SHH524493 SRD524493 TAZ524493 TKV524493 TUR524493 UEN524493 UOJ524493 UYF524493 VIB524493 VRX524493 WBT524493 WLP524493 WVL524493 D590036 IZ590029 SV590029 ACR590029 AMN590029 AWJ590029 BGF590029 BQB590029 BZX590029 CJT590029 CTP590029 DDL590029 DNH590029 DXD590029 EGZ590029 EQV590029 FAR590029 FKN590029 FUJ590029 GEF590029 GOB590029 GXX590029 HHT590029 HRP590029 IBL590029 ILH590029 IVD590029 JEZ590029 JOV590029 JYR590029 KIN590029 KSJ590029 LCF590029 LMB590029 LVX590029 MFT590029 MPP590029 MZL590029 NJH590029 NTD590029 OCZ590029 OMV590029 OWR590029 PGN590029 PQJ590029 QAF590029 QKB590029 QTX590029 RDT590029 RNP590029 RXL590029 SHH590029 SRD590029 TAZ590029 TKV590029 TUR590029 UEN590029 UOJ590029 UYF590029 VIB590029 VRX590029 WBT590029 WLP590029 WVL590029 D655572 IZ655565 SV655565 ACR655565 AMN655565 AWJ655565 BGF655565 BQB655565 BZX655565 CJT655565 CTP655565 DDL655565 DNH655565 DXD655565 EGZ655565 EQV655565 FAR655565 FKN655565 FUJ655565 GEF655565 GOB655565 GXX655565 HHT655565 HRP655565 IBL655565 ILH655565 IVD655565 JEZ655565 JOV655565 JYR655565 KIN655565 KSJ655565 LCF655565 LMB655565 LVX655565 MFT655565 MPP655565 MZL655565 NJH655565 NTD655565 OCZ655565 OMV655565 OWR655565 PGN655565 PQJ655565 QAF655565 QKB655565 QTX655565 RDT655565 RNP655565 RXL655565 SHH655565 SRD655565 TAZ655565 TKV655565 TUR655565 UEN655565 UOJ655565 UYF655565 VIB655565 VRX655565 WBT655565 WLP655565 WVL655565 D721108 IZ721101 SV721101 ACR721101 AMN721101 AWJ721101 BGF721101 BQB721101 BZX721101 CJT721101 CTP721101 DDL721101 DNH721101 DXD721101 EGZ721101 EQV721101 FAR721101 FKN721101 FUJ721101 GEF721101 GOB721101 GXX721101 HHT721101 HRP721101 IBL721101 ILH721101 IVD721101 JEZ721101 JOV721101 JYR721101 KIN721101 KSJ721101 LCF721101 LMB721101 LVX721101 MFT721101 MPP721101 MZL721101 NJH721101 NTD721101 OCZ721101 OMV721101 OWR721101 PGN721101 PQJ721101 QAF721101 QKB721101 QTX721101 RDT721101 RNP721101 RXL721101 SHH721101 SRD721101 TAZ721101 TKV721101 TUR721101 UEN721101 UOJ721101 UYF721101 VIB721101 VRX721101 WBT721101 WLP721101 WVL721101 D786644 IZ786637 SV786637 ACR786637 AMN786637 AWJ786637 BGF786637 BQB786637 BZX786637 CJT786637 CTP786637 DDL786637 DNH786637 DXD786637 EGZ786637 EQV786637 FAR786637 FKN786637 FUJ786637 GEF786637 GOB786637 GXX786637 HHT786637 HRP786637 IBL786637 ILH786637 IVD786637 JEZ786637 JOV786637 JYR786637 KIN786637 KSJ786637 LCF786637 LMB786637 LVX786637 MFT786637 MPP786637 MZL786637 NJH786637 NTD786637 OCZ786637 OMV786637 OWR786637 PGN786637 PQJ786637 QAF786637 QKB786637 QTX786637 RDT786637 RNP786637 RXL786637 SHH786637 SRD786637 TAZ786637 TKV786637 TUR786637 UEN786637 UOJ786637 UYF786637 VIB786637 VRX786637 WBT786637 WLP786637 WVL786637 D852180 IZ852173 SV852173 ACR852173 AMN852173 AWJ852173 BGF852173 BQB852173 BZX852173 CJT852173 CTP852173 DDL852173 DNH852173 DXD852173 EGZ852173 EQV852173 FAR852173 FKN852173 FUJ852173 GEF852173 GOB852173 GXX852173 HHT852173 HRP852173 IBL852173 ILH852173 IVD852173 JEZ852173 JOV852173 JYR852173 KIN852173 KSJ852173 LCF852173 LMB852173 LVX852173 MFT852173 MPP852173 MZL852173 NJH852173 NTD852173 OCZ852173 OMV852173 OWR852173 PGN852173 PQJ852173 QAF852173 QKB852173 QTX852173 RDT852173 RNP852173 RXL852173 SHH852173 SRD852173 TAZ852173 TKV852173 TUR852173 UEN852173 UOJ852173 UYF852173 VIB852173 VRX852173 WBT852173 WLP852173 WVL852173 D917716 IZ917709 SV917709 ACR917709 AMN917709 AWJ917709 BGF917709 BQB917709 BZX917709 CJT917709 CTP917709 DDL917709 DNH917709 DXD917709 EGZ917709 EQV917709 FAR917709 FKN917709 FUJ917709 GEF917709 GOB917709 GXX917709 HHT917709 HRP917709 IBL917709 ILH917709 IVD917709 JEZ917709 JOV917709 JYR917709 KIN917709 KSJ917709 LCF917709 LMB917709 LVX917709 MFT917709 MPP917709 MZL917709 NJH917709 NTD917709 OCZ917709 OMV917709 OWR917709 PGN917709 PQJ917709 QAF917709 QKB917709 QTX917709 RDT917709 RNP917709 RXL917709 SHH917709 SRD917709 TAZ917709 TKV917709 TUR917709 UEN917709 UOJ917709 UYF917709 VIB917709 VRX917709 WBT917709 WLP917709 WVL917709 D983252 IZ983245 SV983245 ACR983245 AMN983245 AWJ983245 BGF983245 BQB983245 BZX983245 CJT983245 CTP983245 DDL983245 DNH983245 DXD983245 EGZ983245 EQV983245 FAR983245 FKN983245 FUJ983245 GEF983245 GOB983245 GXX983245 HHT983245 HRP983245 IBL983245 ILH983245 IVD983245 JEZ983245 JOV983245 JYR983245 KIN983245 KSJ983245 LCF983245 LMB983245 LVX983245 MFT983245 MPP983245 MZL983245 NJH983245 NTD983245 OCZ983245 OMV983245 OWR983245 PGN983245 PQJ983245 QAF983245 QKB983245 QTX983245 RDT983245 RNP983245 RXL983245 SHH983245 SRD983245 TAZ983245 TKV983245 TUR983245 UEN983245 UOJ983245 UYF983245 VIB983245 VRX983245 WBT983245 WLP983245 WVL983245 D191 IZ184 SV184 ACR184 AMN184 AWJ184 BGF184 BQB184 BZX184 CJT184 CTP184 DDL184 DNH184 DXD184 EGZ184 EQV184 FAR184 FKN184 FUJ184 GEF184 GOB184 GXX184 HHT184 HRP184 IBL184 ILH184 IVD184 JEZ184 JOV184 JYR184 KIN184 KSJ184 LCF184 LMB184 LVX184 MFT184 MPP184 MZL184 NJH184 NTD184 OCZ184 OMV184 OWR184 PGN184 PQJ184 QAF184 QKB184 QTX184 RDT184 RNP184 RXL184 SHH184 SRD184 TAZ184 TKV184 TUR184 UEN184 UOJ184 UYF184 VIB184 VRX184 WBT184 WLP184 WVL184 D65754 IZ65747 SV65747 ACR65747 AMN65747 AWJ65747 BGF65747 BQB65747 BZX65747 CJT65747 CTP65747 DDL65747 DNH65747 DXD65747 EGZ65747 EQV65747 FAR65747 FKN65747 FUJ65747 GEF65747 GOB65747 GXX65747 HHT65747 HRP65747 IBL65747 ILH65747 IVD65747 JEZ65747 JOV65747 JYR65747 KIN65747 KSJ65747 LCF65747 LMB65747 LVX65747 MFT65747 MPP65747 MZL65747 NJH65747 NTD65747 OCZ65747 OMV65747 OWR65747 PGN65747 PQJ65747 QAF65747 QKB65747 QTX65747 RDT65747 RNP65747 RXL65747 SHH65747 SRD65747 TAZ65747 TKV65747 TUR65747 UEN65747 UOJ65747 UYF65747 VIB65747 VRX65747 WBT65747 WLP65747 WVL65747 D131290 IZ131283 SV131283 ACR131283 AMN131283 AWJ131283 BGF131283 BQB131283 BZX131283 CJT131283 CTP131283 DDL131283 DNH131283 DXD131283 EGZ131283 EQV131283 FAR131283 FKN131283 FUJ131283 GEF131283 GOB131283 GXX131283 HHT131283 HRP131283 IBL131283 ILH131283 IVD131283 JEZ131283 JOV131283 JYR131283 KIN131283 KSJ131283 LCF131283 LMB131283 LVX131283 MFT131283 MPP131283 MZL131283 NJH131283 NTD131283 OCZ131283 OMV131283 OWR131283 PGN131283 PQJ131283 QAF131283 QKB131283 QTX131283 RDT131283 RNP131283 RXL131283 SHH131283 SRD131283 TAZ131283 TKV131283 TUR131283 UEN131283 UOJ131283 UYF131283 VIB131283 VRX131283 WBT131283 WLP131283 WVL131283 D196826 IZ196819 SV196819 ACR196819 AMN196819 AWJ196819 BGF196819 BQB196819 BZX196819 CJT196819 CTP196819 DDL196819 DNH196819 DXD196819 EGZ196819 EQV196819 FAR196819 FKN196819 FUJ196819 GEF196819 GOB196819 GXX196819 HHT196819 HRP196819 IBL196819 ILH196819 IVD196819 JEZ196819 JOV196819 JYR196819 KIN196819 KSJ196819 LCF196819 LMB196819 LVX196819 MFT196819 MPP196819 MZL196819 NJH196819 NTD196819 OCZ196819 OMV196819 OWR196819 PGN196819 PQJ196819 QAF196819 QKB196819 QTX196819 RDT196819 RNP196819 RXL196819 SHH196819 SRD196819 TAZ196819 TKV196819 TUR196819 UEN196819 UOJ196819 UYF196819 VIB196819 VRX196819 WBT196819 WLP196819 WVL196819 D262362 IZ262355 SV262355 ACR262355 AMN262355 AWJ262355 BGF262355 BQB262355 BZX262355 CJT262355 CTP262355 DDL262355 DNH262355 DXD262355 EGZ262355 EQV262355 FAR262355 FKN262355 FUJ262355 GEF262355 GOB262355 GXX262355 HHT262355 HRP262355 IBL262355 ILH262355 IVD262355 JEZ262355 JOV262355 JYR262355 KIN262355 KSJ262355 LCF262355 LMB262355 LVX262355 MFT262355 MPP262355 MZL262355 NJH262355 NTD262355 OCZ262355 OMV262355 OWR262355 PGN262355 PQJ262355 QAF262355 QKB262355 QTX262355 RDT262355 RNP262355 RXL262355 SHH262355 SRD262355 TAZ262355 TKV262355 TUR262355 UEN262355 UOJ262355 UYF262355 VIB262355 VRX262355 WBT262355 WLP262355 WVL262355 D327898 IZ327891 SV327891 ACR327891 AMN327891 AWJ327891 BGF327891 BQB327891 BZX327891 CJT327891 CTP327891 DDL327891 DNH327891 DXD327891 EGZ327891 EQV327891 FAR327891 FKN327891 FUJ327891 GEF327891 GOB327891 GXX327891 HHT327891 HRP327891 IBL327891 ILH327891 IVD327891 JEZ327891 JOV327891 JYR327891 KIN327891 KSJ327891 LCF327891 LMB327891 LVX327891 MFT327891 MPP327891 MZL327891 NJH327891 NTD327891 OCZ327891 OMV327891 OWR327891 PGN327891 PQJ327891 QAF327891 QKB327891 QTX327891 RDT327891 RNP327891 RXL327891 SHH327891 SRD327891 TAZ327891 TKV327891 TUR327891 UEN327891 UOJ327891 UYF327891 VIB327891 VRX327891 WBT327891 WLP327891 WVL327891 D393434 IZ393427 SV393427 ACR393427 AMN393427 AWJ393427 BGF393427 BQB393427 BZX393427 CJT393427 CTP393427 DDL393427 DNH393427 DXD393427 EGZ393427 EQV393427 FAR393427 FKN393427 FUJ393427 GEF393427 GOB393427 GXX393427 HHT393427 HRP393427 IBL393427 ILH393427 IVD393427 JEZ393427 JOV393427 JYR393427 KIN393427 KSJ393427 LCF393427 LMB393427 LVX393427 MFT393427 MPP393427 MZL393427 NJH393427 NTD393427 OCZ393427 OMV393427 OWR393427 PGN393427 PQJ393427 QAF393427 QKB393427 QTX393427 RDT393427 RNP393427 RXL393427 SHH393427 SRD393427 TAZ393427 TKV393427 TUR393427 UEN393427 UOJ393427 UYF393427 VIB393427 VRX393427 WBT393427 WLP393427 WVL393427 D458970 IZ458963 SV458963 ACR458963 AMN458963 AWJ458963 BGF458963 BQB458963 BZX458963 CJT458963 CTP458963 DDL458963 DNH458963 DXD458963 EGZ458963 EQV458963 FAR458963 FKN458963 FUJ458963 GEF458963 GOB458963 GXX458963 HHT458963 HRP458963 IBL458963 ILH458963 IVD458963 JEZ458963 JOV458963 JYR458963 KIN458963 KSJ458963 LCF458963 LMB458963 LVX458963 MFT458963 MPP458963 MZL458963 NJH458963 NTD458963 OCZ458963 OMV458963 OWR458963 PGN458963 PQJ458963 QAF458963 QKB458963 QTX458963 RDT458963 RNP458963 RXL458963 SHH458963 SRD458963 TAZ458963 TKV458963 TUR458963 UEN458963 UOJ458963 UYF458963 VIB458963 VRX458963 WBT458963 WLP458963 WVL458963 D524506 IZ524499 SV524499 ACR524499 AMN524499 AWJ524499 BGF524499 BQB524499 BZX524499 CJT524499 CTP524499 DDL524499 DNH524499 DXD524499 EGZ524499 EQV524499 FAR524499 FKN524499 FUJ524499 GEF524499 GOB524499 GXX524499 HHT524499 HRP524499 IBL524499 ILH524499 IVD524499 JEZ524499 JOV524499 JYR524499 KIN524499 KSJ524499 LCF524499 LMB524499 LVX524499 MFT524499 MPP524499 MZL524499 NJH524499 NTD524499 OCZ524499 OMV524499 OWR524499 PGN524499 PQJ524499 QAF524499 QKB524499 QTX524499 RDT524499 RNP524499 RXL524499 SHH524499 SRD524499 TAZ524499 TKV524499 TUR524499 UEN524499 UOJ524499 UYF524499 VIB524499 VRX524499 WBT524499 WLP524499 WVL524499 D590042 IZ590035 SV590035 ACR590035 AMN590035 AWJ590035 BGF590035 BQB590035 BZX590035 CJT590035 CTP590035 DDL590035 DNH590035 DXD590035 EGZ590035 EQV590035 FAR590035 FKN590035 FUJ590035 GEF590035 GOB590035 GXX590035 HHT590035 HRP590035 IBL590035 ILH590035 IVD590035 JEZ590035 JOV590035 JYR590035 KIN590035 KSJ590035 LCF590035 LMB590035 LVX590035 MFT590035 MPP590035 MZL590035 NJH590035 NTD590035 OCZ590035 OMV590035 OWR590035 PGN590035 PQJ590035 QAF590035 QKB590035 QTX590035 RDT590035 RNP590035 RXL590035 SHH590035 SRD590035 TAZ590035 TKV590035 TUR590035 UEN590035 UOJ590035 UYF590035 VIB590035 VRX590035 WBT590035 WLP590035 WVL590035 D655578 IZ655571 SV655571 ACR655571 AMN655571 AWJ655571 BGF655571 BQB655571 BZX655571 CJT655571 CTP655571 DDL655571 DNH655571 DXD655571 EGZ655571 EQV655571 FAR655571 FKN655571 FUJ655571 GEF655571 GOB655571 GXX655571 HHT655571 HRP655571 IBL655571 ILH655571 IVD655571 JEZ655571 JOV655571 JYR655571 KIN655571 KSJ655571 LCF655571 LMB655571 LVX655571 MFT655571 MPP655571 MZL655571 NJH655571 NTD655571 OCZ655571 OMV655571 OWR655571 PGN655571 PQJ655571 QAF655571 QKB655571 QTX655571 RDT655571 RNP655571 RXL655571 SHH655571 SRD655571 TAZ655571 TKV655571 TUR655571 UEN655571 UOJ655571 UYF655571 VIB655571 VRX655571 WBT655571 WLP655571 WVL655571 D721114 IZ721107 SV721107 ACR721107 AMN721107 AWJ721107 BGF721107 BQB721107 BZX721107 CJT721107 CTP721107 DDL721107 DNH721107 DXD721107 EGZ721107 EQV721107 FAR721107 FKN721107 FUJ721107 GEF721107 GOB721107 GXX721107 HHT721107 HRP721107 IBL721107 ILH721107 IVD721107 JEZ721107 JOV721107 JYR721107 KIN721107 KSJ721107 LCF721107 LMB721107 LVX721107 MFT721107 MPP721107 MZL721107 NJH721107 NTD721107 OCZ721107 OMV721107 OWR721107 PGN721107 PQJ721107 QAF721107 QKB721107 QTX721107 RDT721107 RNP721107 RXL721107 SHH721107 SRD721107 TAZ721107 TKV721107 TUR721107 UEN721107 UOJ721107 UYF721107 VIB721107 VRX721107 WBT721107 WLP721107 WVL721107 D786650 IZ786643 SV786643 ACR786643 AMN786643 AWJ786643 BGF786643 BQB786643 BZX786643 CJT786643 CTP786643 DDL786643 DNH786643 DXD786643 EGZ786643 EQV786643 FAR786643 FKN786643 FUJ786643 GEF786643 GOB786643 GXX786643 HHT786643 HRP786643 IBL786643 ILH786643 IVD786643 JEZ786643 JOV786643 JYR786643 KIN786643 KSJ786643 LCF786643 LMB786643 LVX786643 MFT786643 MPP786643 MZL786643 NJH786643 NTD786643 OCZ786643 OMV786643 OWR786643 PGN786643 PQJ786643 QAF786643 QKB786643 QTX786643 RDT786643 RNP786643 RXL786643 SHH786643 SRD786643 TAZ786643 TKV786643 TUR786643 UEN786643 UOJ786643 UYF786643 VIB786643 VRX786643 WBT786643 WLP786643 WVL786643 D852186 IZ852179 SV852179 ACR852179 AMN852179 AWJ852179 BGF852179 BQB852179 BZX852179 CJT852179 CTP852179 DDL852179 DNH852179 DXD852179 EGZ852179 EQV852179 FAR852179 FKN852179 FUJ852179 GEF852179 GOB852179 GXX852179 HHT852179 HRP852179 IBL852179 ILH852179 IVD852179 JEZ852179 JOV852179 JYR852179 KIN852179 KSJ852179 LCF852179 LMB852179 LVX852179 MFT852179 MPP852179 MZL852179 NJH852179 NTD852179 OCZ852179 OMV852179 OWR852179 PGN852179 PQJ852179 QAF852179 QKB852179 QTX852179 RDT852179 RNP852179 RXL852179 SHH852179 SRD852179 TAZ852179 TKV852179 TUR852179 UEN852179 UOJ852179 UYF852179 VIB852179 VRX852179 WBT852179 WLP852179 WVL852179 D917722 IZ917715 SV917715 ACR917715 AMN917715 AWJ917715 BGF917715 BQB917715 BZX917715 CJT917715 CTP917715 DDL917715 DNH917715 DXD917715 EGZ917715 EQV917715 FAR917715 FKN917715 FUJ917715 GEF917715 GOB917715 GXX917715 HHT917715 HRP917715 IBL917715 ILH917715 IVD917715 JEZ917715 JOV917715 JYR917715 KIN917715 KSJ917715 LCF917715 LMB917715 LVX917715 MFT917715 MPP917715 MZL917715 NJH917715 NTD917715 OCZ917715 OMV917715 OWR917715 PGN917715 PQJ917715 QAF917715 QKB917715 QTX917715 RDT917715 RNP917715 RXL917715 SHH917715 SRD917715 TAZ917715 TKV917715 TUR917715 UEN917715 UOJ917715 UYF917715 VIB917715 VRX917715 WBT917715 WLP917715 WVL917715 D983258 IZ983251 SV983251 ACR983251 AMN983251 AWJ983251 BGF983251 BQB983251 BZX983251 CJT983251 CTP983251 DDL983251 DNH983251 DXD983251 EGZ983251 EQV983251 FAR983251 FKN983251 FUJ983251 GEF983251 GOB983251 GXX983251 HHT983251 HRP983251 IBL983251 ILH983251 IVD983251 JEZ983251 JOV983251 JYR983251 KIN983251 KSJ983251 LCF983251 LMB983251 LVX983251 MFT983251 MPP983251 MZL983251 NJH983251 NTD983251 OCZ983251 OMV983251 OWR983251 PGN983251 PQJ983251 QAF983251 QKB983251 QTX983251 RDT983251 RNP983251 RXL983251 SHH983251 SRD983251 TAZ983251 TKV983251 TUR983251 UEN983251 UOJ983251 UYF983251 VIB983251 VRX983251 WBT983251 WLP983251 WVL983251">
      <formula1>0</formula1>
      <formula2>0</formula2>
    </dataValidation>
    <dataValidation allowBlank="1" showInputMessage="1" showErrorMessage="1" prompt="Especificar origen de dicho recurso: Federal, Estatal, Municipal, Particulares." sqref="C185 IY176:IY177 SU176:SU177 ACQ176:ACQ177 AMM176:AMM177 AWI176:AWI177 BGE176:BGE177 BQA176:BQA177 BZW176:BZW177 CJS176:CJS177 CTO176:CTO177 DDK176:DDK177 DNG176:DNG177 DXC176:DXC177 EGY176:EGY177 EQU176:EQU177 FAQ176:FAQ177 FKM176:FKM177 FUI176:FUI177 GEE176:GEE177 GOA176:GOA177 GXW176:GXW177 HHS176:HHS177 HRO176:HRO177 IBK176:IBK177 ILG176:ILG177 IVC176:IVC177 JEY176:JEY177 JOU176:JOU177 JYQ176:JYQ177 KIM176:KIM177 KSI176:KSI177 LCE176:LCE177 LMA176:LMA177 LVW176:LVW177 MFS176:MFS177 MPO176:MPO177 MZK176:MZK177 NJG176:NJG177 NTC176:NTC177 OCY176:OCY177 OMU176:OMU177 OWQ176:OWQ177 PGM176:PGM177 PQI176:PQI177 QAE176:QAE177 QKA176:QKA177 QTW176:QTW177 RDS176:RDS177 RNO176:RNO177 RXK176:RXK177 SHG176:SHG177 SRC176:SRC177 TAY176:TAY177 TKU176:TKU177 TUQ176:TUQ177 UEM176:UEM177 UOI176:UOI177 UYE176:UYE177 VIA176:VIA177 VRW176:VRW177 WBS176:WBS177 WLO176:WLO177 WVK176:WVK177 C65748 IY65741 SU65741 ACQ65741 AMM65741 AWI65741 BGE65741 BQA65741 BZW65741 CJS65741 CTO65741 DDK65741 DNG65741 DXC65741 EGY65741 EQU65741 FAQ65741 FKM65741 FUI65741 GEE65741 GOA65741 GXW65741 HHS65741 HRO65741 IBK65741 ILG65741 IVC65741 JEY65741 JOU65741 JYQ65741 KIM65741 KSI65741 LCE65741 LMA65741 LVW65741 MFS65741 MPO65741 MZK65741 NJG65741 NTC65741 OCY65741 OMU65741 OWQ65741 PGM65741 PQI65741 QAE65741 QKA65741 QTW65741 RDS65741 RNO65741 RXK65741 SHG65741 SRC65741 TAY65741 TKU65741 TUQ65741 UEM65741 UOI65741 UYE65741 VIA65741 VRW65741 WBS65741 WLO65741 WVK65741 C131284 IY131277 SU131277 ACQ131277 AMM131277 AWI131277 BGE131277 BQA131277 BZW131277 CJS131277 CTO131277 DDK131277 DNG131277 DXC131277 EGY131277 EQU131277 FAQ131277 FKM131277 FUI131277 GEE131277 GOA131277 GXW131277 HHS131277 HRO131277 IBK131277 ILG131277 IVC131277 JEY131277 JOU131277 JYQ131277 KIM131277 KSI131277 LCE131277 LMA131277 LVW131277 MFS131277 MPO131277 MZK131277 NJG131277 NTC131277 OCY131277 OMU131277 OWQ131277 PGM131277 PQI131277 QAE131277 QKA131277 QTW131277 RDS131277 RNO131277 RXK131277 SHG131277 SRC131277 TAY131277 TKU131277 TUQ131277 UEM131277 UOI131277 UYE131277 VIA131277 VRW131277 WBS131277 WLO131277 WVK131277 C196820 IY196813 SU196813 ACQ196813 AMM196813 AWI196813 BGE196813 BQA196813 BZW196813 CJS196813 CTO196813 DDK196813 DNG196813 DXC196813 EGY196813 EQU196813 FAQ196813 FKM196813 FUI196813 GEE196813 GOA196813 GXW196813 HHS196813 HRO196813 IBK196813 ILG196813 IVC196813 JEY196813 JOU196813 JYQ196813 KIM196813 KSI196813 LCE196813 LMA196813 LVW196813 MFS196813 MPO196813 MZK196813 NJG196813 NTC196813 OCY196813 OMU196813 OWQ196813 PGM196813 PQI196813 QAE196813 QKA196813 QTW196813 RDS196813 RNO196813 RXK196813 SHG196813 SRC196813 TAY196813 TKU196813 TUQ196813 UEM196813 UOI196813 UYE196813 VIA196813 VRW196813 WBS196813 WLO196813 WVK196813 C262356 IY262349 SU262349 ACQ262349 AMM262349 AWI262349 BGE262349 BQA262349 BZW262349 CJS262349 CTO262349 DDK262349 DNG262349 DXC262349 EGY262349 EQU262349 FAQ262349 FKM262349 FUI262349 GEE262349 GOA262349 GXW262349 HHS262349 HRO262349 IBK262349 ILG262349 IVC262349 JEY262349 JOU262349 JYQ262349 KIM262349 KSI262349 LCE262349 LMA262349 LVW262349 MFS262349 MPO262349 MZK262349 NJG262349 NTC262349 OCY262349 OMU262349 OWQ262349 PGM262349 PQI262349 QAE262349 QKA262349 QTW262349 RDS262349 RNO262349 RXK262349 SHG262349 SRC262349 TAY262349 TKU262349 TUQ262349 UEM262349 UOI262349 UYE262349 VIA262349 VRW262349 WBS262349 WLO262349 WVK262349 C327892 IY327885 SU327885 ACQ327885 AMM327885 AWI327885 BGE327885 BQA327885 BZW327885 CJS327885 CTO327885 DDK327885 DNG327885 DXC327885 EGY327885 EQU327885 FAQ327885 FKM327885 FUI327885 GEE327885 GOA327885 GXW327885 HHS327885 HRO327885 IBK327885 ILG327885 IVC327885 JEY327885 JOU327885 JYQ327885 KIM327885 KSI327885 LCE327885 LMA327885 LVW327885 MFS327885 MPO327885 MZK327885 NJG327885 NTC327885 OCY327885 OMU327885 OWQ327885 PGM327885 PQI327885 QAE327885 QKA327885 QTW327885 RDS327885 RNO327885 RXK327885 SHG327885 SRC327885 TAY327885 TKU327885 TUQ327885 UEM327885 UOI327885 UYE327885 VIA327885 VRW327885 WBS327885 WLO327885 WVK327885 C393428 IY393421 SU393421 ACQ393421 AMM393421 AWI393421 BGE393421 BQA393421 BZW393421 CJS393421 CTO393421 DDK393421 DNG393421 DXC393421 EGY393421 EQU393421 FAQ393421 FKM393421 FUI393421 GEE393421 GOA393421 GXW393421 HHS393421 HRO393421 IBK393421 ILG393421 IVC393421 JEY393421 JOU393421 JYQ393421 KIM393421 KSI393421 LCE393421 LMA393421 LVW393421 MFS393421 MPO393421 MZK393421 NJG393421 NTC393421 OCY393421 OMU393421 OWQ393421 PGM393421 PQI393421 QAE393421 QKA393421 QTW393421 RDS393421 RNO393421 RXK393421 SHG393421 SRC393421 TAY393421 TKU393421 TUQ393421 UEM393421 UOI393421 UYE393421 VIA393421 VRW393421 WBS393421 WLO393421 WVK393421 C458964 IY458957 SU458957 ACQ458957 AMM458957 AWI458957 BGE458957 BQA458957 BZW458957 CJS458957 CTO458957 DDK458957 DNG458957 DXC458957 EGY458957 EQU458957 FAQ458957 FKM458957 FUI458957 GEE458957 GOA458957 GXW458957 HHS458957 HRO458957 IBK458957 ILG458957 IVC458957 JEY458957 JOU458957 JYQ458957 KIM458957 KSI458957 LCE458957 LMA458957 LVW458957 MFS458957 MPO458957 MZK458957 NJG458957 NTC458957 OCY458957 OMU458957 OWQ458957 PGM458957 PQI458957 QAE458957 QKA458957 QTW458957 RDS458957 RNO458957 RXK458957 SHG458957 SRC458957 TAY458957 TKU458957 TUQ458957 UEM458957 UOI458957 UYE458957 VIA458957 VRW458957 WBS458957 WLO458957 WVK458957 C524500 IY524493 SU524493 ACQ524493 AMM524493 AWI524493 BGE524493 BQA524493 BZW524493 CJS524493 CTO524493 DDK524493 DNG524493 DXC524493 EGY524493 EQU524493 FAQ524493 FKM524493 FUI524493 GEE524493 GOA524493 GXW524493 HHS524493 HRO524493 IBK524493 ILG524493 IVC524493 JEY524493 JOU524493 JYQ524493 KIM524493 KSI524493 LCE524493 LMA524493 LVW524493 MFS524493 MPO524493 MZK524493 NJG524493 NTC524493 OCY524493 OMU524493 OWQ524493 PGM524493 PQI524493 QAE524493 QKA524493 QTW524493 RDS524493 RNO524493 RXK524493 SHG524493 SRC524493 TAY524493 TKU524493 TUQ524493 UEM524493 UOI524493 UYE524493 VIA524493 VRW524493 WBS524493 WLO524493 WVK524493 C590036 IY590029 SU590029 ACQ590029 AMM590029 AWI590029 BGE590029 BQA590029 BZW590029 CJS590029 CTO590029 DDK590029 DNG590029 DXC590029 EGY590029 EQU590029 FAQ590029 FKM590029 FUI590029 GEE590029 GOA590029 GXW590029 HHS590029 HRO590029 IBK590029 ILG590029 IVC590029 JEY590029 JOU590029 JYQ590029 KIM590029 KSI590029 LCE590029 LMA590029 LVW590029 MFS590029 MPO590029 MZK590029 NJG590029 NTC590029 OCY590029 OMU590029 OWQ590029 PGM590029 PQI590029 QAE590029 QKA590029 QTW590029 RDS590029 RNO590029 RXK590029 SHG590029 SRC590029 TAY590029 TKU590029 TUQ590029 UEM590029 UOI590029 UYE590029 VIA590029 VRW590029 WBS590029 WLO590029 WVK590029 C655572 IY655565 SU655565 ACQ655565 AMM655565 AWI655565 BGE655565 BQA655565 BZW655565 CJS655565 CTO655565 DDK655565 DNG655565 DXC655565 EGY655565 EQU655565 FAQ655565 FKM655565 FUI655565 GEE655565 GOA655565 GXW655565 HHS655565 HRO655565 IBK655565 ILG655565 IVC655565 JEY655565 JOU655565 JYQ655565 KIM655565 KSI655565 LCE655565 LMA655565 LVW655565 MFS655565 MPO655565 MZK655565 NJG655565 NTC655565 OCY655565 OMU655565 OWQ655565 PGM655565 PQI655565 QAE655565 QKA655565 QTW655565 RDS655565 RNO655565 RXK655565 SHG655565 SRC655565 TAY655565 TKU655565 TUQ655565 UEM655565 UOI655565 UYE655565 VIA655565 VRW655565 WBS655565 WLO655565 WVK655565 C721108 IY721101 SU721101 ACQ721101 AMM721101 AWI721101 BGE721101 BQA721101 BZW721101 CJS721101 CTO721101 DDK721101 DNG721101 DXC721101 EGY721101 EQU721101 FAQ721101 FKM721101 FUI721101 GEE721101 GOA721101 GXW721101 HHS721101 HRO721101 IBK721101 ILG721101 IVC721101 JEY721101 JOU721101 JYQ721101 KIM721101 KSI721101 LCE721101 LMA721101 LVW721101 MFS721101 MPO721101 MZK721101 NJG721101 NTC721101 OCY721101 OMU721101 OWQ721101 PGM721101 PQI721101 QAE721101 QKA721101 QTW721101 RDS721101 RNO721101 RXK721101 SHG721101 SRC721101 TAY721101 TKU721101 TUQ721101 UEM721101 UOI721101 UYE721101 VIA721101 VRW721101 WBS721101 WLO721101 WVK721101 C786644 IY786637 SU786637 ACQ786637 AMM786637 AWI786637 BGE786637 BQA786637 BZW786637 CJS786637 CTO786637 DDK786637 DNG786637 DXC786637 EGY786637 EQU786637 FAQ786637 FKM786637 FUI786637 GEE786637 GOA786637 GXW786637 HHS786637 HRO786637 IBK786637 ILG786637 IVC786637 JEY786637 JOU786637 JYQ786637 KIM786637 KSI786637 LCE786637 LMA786637 LVW786637 MFS786637 MPO786637 MZK786637 NJG786637 NTC786637 OCY786637 OMU786637 OWQ786637 PGM786637 PQI786637 QAE786637 QKA786637 QTW786637 RDS786637 RNO786637 RXK786637 SHG786637 SRC786637 TAY786637 TKU786637 TUQ786637 UEM786637 UOI786637 UYE786637 VIA786637 VRW786637 WBS786637 WLO786637 WVK786637 C852180 IY852173 SU852173 ACQ852173 AMM852173 AWI852173 BGE852173 BQA852173 BZW852173 CJS852173 CTO852173 DDK852173 DNG852173 DXC852173 EGY852173 EQU852173 FAQ852173 FKM852173 FUI852173 GEE852173 GOA852173 GXW852173 HHS852173 HRO852173 IBK852173 ILG852173 IVC852173 JEY852173 JOU852173 JYQ852173 KIM852173 KSI852173 LCE852173 LMA852173 LVW852173 MFS852173 MPO852173 MZK852173 NJG852173 NTC852173 OCY852173 OMU852173 OWQ852173 PGM852173 PQI852173 QAE852173 QKA852173 QTW852173 RDS852173 RNO852173 RXK852173 SHG852173 SRC852173 TAY852173 TKU852173 TUQ852173 UEM852173 UOI852173 UYE852173 VIA852173 VRW852173 WBS852173 WLO852173 WVK852173 C917716 IY917709 SU917709 ACQ917709 AMM917709 AWI917709 BGE917709 BQA917709 BZW917709 CJS917709 CTO917709 DDK917709 DNG917709 DXC917709 EGY917709 EQU917709 FAQ917709 FKM917709 FUI917709 GEE917709 GOA917709 GXW917709 HHS917709 HRO917709 IBK917709 ILG917709 IVC917709 JEY917709 JOU917709 JYQ917709 KIM917709 KSI917709 LCE917709 LMA917709 LVW917709 MFS917709 MPO917709 MZK917709 NJG917709 NTC917709 OCY917709 OMU917709 OWQ917709 PGM917709 PQI917709 QAE917709 QKA917709 QTW917709 RDS917709 RNO917709 RXK917709 SHG917709 SRC917709 TAY917709 TKU917709 TUQ917709 UEM917709 UOI917709 UYE917709 VIA917709 VRW917709 WBS917709 WLO917709 WVK917709 C983252 IY983245 SU983245 ACQ983245 AMM983245 AWI983245 BGE983245 BQA983245 BZW983245 CJS983245 CTO983245 DDK983245 DNG983245 DXC983245 EGY983245 EQU983245 FAQ983245 FKM983245 FUI983245 GEE983245 GOA983245 GXW983245 HHS983245 HRO983245 IBK983245 ILG983245 IVC983245 JEY983245 JOU983245 JYQ983245 KIM983245 KSI983245 LCE983245 LMA983245 LVW983245 MFS983245 MPO983245 MZK983245 NJG983245 NTC983245 OCY983245 OMU983245 OWQ983245 PGM983245 PQI983245 QAE983245 QKA983245 QTW983245 RDS983245 RNO983245 RXK983245 SHG983245 SRC983245 TAY983245 TKU983245 TUQ983245 UEM983245 UOI983245 UYE983245 VIA983245 VRW983245 WBS983245 WLO983245 WVK983245 C191 IY184 SU184 ACQ184 AMM184 AWI184 BGE184 BQA184 BZW184 CJS184 CTO184 DDK184 DNG184 DXC184 EGY184 EQU184 FAQ184 FKM184 FUI184 GEE184 GOA184 GXW184 HHS184 HRO184 IBK184 ILG184 IVC184 JEY184 JOU184 JYQ184 KIM184 KSI184 LCE184 LMA184 LVW184 MFS184 MPO184 MZK184 NJG184 NTC184 OCY184 OMU184 OWQ184 PGM184 PQI184 QAE184 QKA184 QTW184 RDS184 RNO184 RXK184 SHG184 SRC184 TAY184 TKU184 TUQ184 UEM184 UOI184 UYE184 VIA184 VRW184 WBS184 WLO184 WVK184 C65754 IY65747 SU65747 ACQ65747 AMM65747 AWI65747 BGE65747 BQA65747 BZW65747 CJS65747 CTO65747 DDK65747 DNG65747 DXC65747 EGY65747 EQU65747 FAQ65747 FKM65747 FUI65747 GEE65747 GOA65747 GXW65747 HHS65747 HRO65747 IBK65747 ILG65747 IVC65747 JEY65747 JOU65747 JYQ65747 KIM65747 KSI65747 LCE65747 LMA65747 LVW65747 MFS65747 MPO65747 MZK65747 NJG65747 NTC65747 OCY65747 OMU65747 OWQ65747 PGM65747 PQI65747 QAE65747 QKA65747 QTW65747 RDS65747 RNO65747 RXK65747 SHG65747 SRC65747 TAY65747 TKU65747 TUQ65747 UEM65747 UOI65747 UYE65747 VIA65747 VRW65747 WBS65747 WLO65747 WVK65747 C131290 IY131283 SU131283 ACQ131283 AMM131283 AWI131283 BGE131283 BQA131283 BZW131283 CJS131283 CTO131283 DDK131283 DNG131283 DXC131283 EGY131283 EQU131283 FAQ131283 FKM131283 FUI131283 GEE131283 GOA131283 GXW131283 HHS131283 HRO131283 IBK131283 ILG131283 IVC131283 JEY131283 JOU131283 JYQ131283 KIM131283 KSI131283 LCE131283 LMA131283 LVW131283 MFS131283 MPO131283 MZK131283 NJG131283 NTC131283 OCY131283 OMU131283 OWQ131283 PGM131283 PQI131283 QAE131283 QKA131283 QTW131283 RDS131283 RNO131283 RXK131283 SHG131283 SRC131283 TAY131283 TKU131283 TUQ131283 UEM131283 UOI131283 UYE131283 VIA131283 VRW131283 WBS131283 WLO131283 WVK131283 C196826 IY196819 SU196819 ACQ196819 AMM196819 AWI196819 BGE196819 BQA196819 BZW196819 CJS196819 CTO196819 DDK196819 DNG196819 DXC196819 EGY196819 EQU196819 FAQ196819 FKM196819 FUI196819 GEE196819 GOA196819 GXW196819 HHS196819 HRO196819 IBK196819 ILG196819 IVC196819 JEY196819 JOU196819 JYQ196819 KIM196819 KSI196819 LCE196819 LMA196819 LVW196819 MFS196819 MPO196819 MZK196819 NJG196819 NTC196819 OCY196819 OMU196819 OWQ196819 PGM196819 PQI196819 QAE196819 QKA196819 QTW196819 RDS196819 RNO196819 RXK196819 SHG196819 SRC196819 TAY196819 TKU196819 TUQ196819 UEM196819 UOI196819 UYE196819 VIA196819 VRW196819 WBS196819 WLO196819 WVK196819 C262362 IY262355 SU262355 ACQ262355 AMM262355 AWI262355 BGE262355 BQA262355 BZW262355 CJS262355 CTO262355 DDK262355 DNG262355 DXC262355 EGY262355 EQU262355 FAQ262355 FKM262355 FUI262355 GEE262355 GOA262355 GXW262355 HHS262355 HRO262355 IBK262355 ILG262355 IVC262355 JEY262355 JOU262355 JYQ262355 KIM262355 KSI262355 LCE262355 LMA262355 LVW262355 MFS262355 MPO262355 MZK262355 NJG262355 NTC262355 OCY262355 OMU262355 OWQ262355 PGM262355 PQI262355 QAE262355 QKA262355 QTW262355 RDS262355 RNO262355 RXK262355 SHG262355 SRC262355 TAY262355 TKU262355 TUQ262355 UEM262355 UOI262355 UYE262355 VIA262355 VRW262355 WBS262355 WLO262355 WVK262355 C327898 IY327891 SU327891 ACQ327891 AMM327891 AWI327891 BGE327891 BQA327891 BZW327891 CJS327891 CTO327891 DDK327891 DNG327891 DXC327891 EGY327891 EQU327891 FAQ327891 FKM327891 FUI327891 GEE327891 GOA327891 GXW327891 HHS327891 HRO327891 IBK327891 ILG327891 IVC327891 JEY327891 JOU327891 JYQ327891 KIM327891 KSI327891 LCE327891 LMA327891 LVW327891 MFS327891 MPO327891 MZK327891 NJG327891 NTC327891 OCY327891 OMU327891 OWQ327891 PGM327891 PQI327891 QAE327891 QKA327891 QTW327891 RDS327891 RNO327891 RXK327891 SHG327891 SRC327891 TAY327891 TKU327891 TUQ327891 UEM327891 UOI327891 UYE327891 VIA327891 VRW327891 WBS327891 WLO327891 WVK327891 C393434 IY393427 SU393427 ACQ393427 AMM393427 AWI393427 BGE393427 BQA393427 BZW393427 CJS393427 CTO393427 DDK393427 DNG393427 DXC393427 EGY393427 EQU393427 FAQ393427 FKM393427 FUI393427 GEE393427 GOA393427 GXW393427 HHS393427 HRO393427 IBK393427 ILG393427 IVC393427 JEY393427 JOU393427 JYQ393427 KIM393427 KSI393427 LCE393427 LMA393427 LVW393427 MFS393427 MPO393427 MZK393427 NJG393427 NTC393427 OCY393427 OMU393427 OWQ393427 PGM393427 PQI393427 QAE393427 QKA393427 QTW393427 RDS393427 RNO393427 RXK393427 SHG393427 SRC393427 TAY393427 TKU393427 TUQ393427 UEM393427 UOI393427 UYE393427 VIA393427 VRW393427 WBS393427 WLO393427 WVK393427 C458970 IY458963 SU458963 ACQ458963 AMM458963 AWI458963 BGE458963 BQA458963 BZW458963 CJS458963 CTO458963 DDK458963 DNG458963 DXC458963 EGY458963 EQU458963 FAQ458963 FKM458963 FUI458963 GEE458963 GOA458963 GXW458963 HHS458963 HRO458963 IBK458963 ILG458963 IVC458963 JEY458963 JOU458963 JYQ458963 KIM458963 KSI458963 LCE458963 LMA458963 LVW458963 MFS458963 MPO458963 MZK458963 NJG458963 NTC458963 OCY458963 OMU458963 OWQ458963 PGM458963 PQI458963 QAE458963 QKA458963 QTW458963 RDS458963 RNO458963 RXK458963 SHG458963 SRC458963 TAY458963 TKU458963 TUQ458963 UEM458963 UOI458963 UYE458963 VIA458963 VRW458963 WBS458963 WLO458963 WVK458963 C524506 IY524499 SU524499 ACQ524499 AMM524499 AWI524499 BGE524499 BQA524499 BZW524499 CJS524499 CTO524499 DDK524499 DNG524499 DXC524499 EGY524499 EQU524499 FAQ524499 FKM524499 FUI524499 GEE524499 GOA524499 GXW524499 HHS524499 HRO524499 IBK524499 ILG524499 IVC524499 JEY524499 JOU524499 JYQ524499 KIM524499 KSI524499 LCE524499 LMA524499 LVW524499 MFS524499 MPO524499 MZK524499 NJG524499 NTC524499 OCY524499 OMU524499 OWQ524499 PGM524499 PQI524499 QAE524499 QKA524499 QTW524499 RDS524499 RNO524499 RXK524499 SHG524499 SRC524499 TAY524499 TKU524499 TUQ524499 UEM524499 UOI524499 UYE524499 VIA524499 VRW524499 WBS524499 WLO524499 WVK524499 C590042 IY590035 SU590035 ACQ590035 AMM590035 AWI590035 BGE590035 BQA590035 BZW590035 CJS590035 CTO590035 DDK590035 DNG590035 DXC590035 EGY590035 EQU590035 FAQ590035 FKM590035 FUI590035 GEE590035 GOA590035 GXW590035 HHS590035 HRO590035 IBK590035 ILG590035 IVC590035 JEY590035 JOU590035 JYQ590035 KIM590035 KSI590035 LCE590035 LMA590035 LVW590035 MFS590035 MPO590035 MZK590035 NJG590035 NTC590035 OCY590035 OMU590035 OWQ590035 PGM590035 PQI590035 QAE590035 QKA590035 QTW590035 RDS590035 RNO590035 RXK590035 SHG590035 SRC590035 TAY590035 TKU590035 TUQ590035 UEM590035 UOI590035 UYE590035 VIA590035 VRW590035 WBS590035 WLO590035 WVK590035 C655578 IY655571 SU655571 ACQ655571 AMM655571 AWI655571 BGE655571 BQA655571 BZW655571 CJS655571 CTO655571 DDK655571 DNG655571 DXC655571 EGY655571 EQU655571 FAQ655571 FKM655571 FUI655571 GEE655571 GOA655571 GXW655571 HHS655571 HRO655571 IBK655571 ILG655571 IVC655571 JEY655571 JOU655571 JYQ655571 KIM655571 KSI655571 LCE655571 LMA655571 LVW655571 MFS655571 MPO655571 MZK655571 NJG655571 NTC655571 OCY655571 OMU655571 OWQ655571 PGM655571 PQI655571 QAE655571 QKA655571 QTW655571 RDS655571 RNO655571 RXK655571 SHG655571 SRC655571 TAY655571 TKU655571 TUQ655571 UEM655571 UOI655571 UYE655571 VIA655571 VRW655571 WBS655571 WLO655571 WVK655571 C721114 IY721107 SU721107 ACQ721107 AMM721107 AWI721107 BGE721107 BQA721107 BZW721107 CJS721107 CTO721107 DDK721107 DNG721107 DXC721107 EGY721107 EQU721107 FAQ721107 FKM721107 FUI721107 GEE721107 GOA721107 GXW721107 HHS721107 HRO721107 IBK721107 ILG721107 IVC721107 JEY721107 JOU721107 JYQ721107 KIM721107 KSI721107 LCE721107 LMA721107 LVW721107 MFS721107 MPO721107 MZK721107 NJG721107 NTC721107 OCY721107 OMU721107 OWQ721107 PGM721107 PQI721107 QAE721107 QKA721107 QTW721107 RDS721107 RNO721107 RXK721107 SHG721107 SRC721107 TAY721107 TKU721107 TUQ721107 UEM721107 UOI721107 UYE721107 VIA721107 VRW721107 WBS721107 WLO721107 WVK721107 C786650 IY786643 SU786643 ACQ786643 AMM786643 AWI786643 BGE786643 BQA786643 BZW786643 CJS786643 CTO786643 DDK786643 DNG786643 DXC786643 EGY786643 EQU786643 FAQ786643 FKM786643 FUI786643 GEE786643 GOA786643 GXW786643 HHS786643 HRO786643 IBK786643 ILG786643 IVC786643 JEY786643 JOU786643 JYQ786643 KIM786643 KSI786643 LCE786643 LMA786643 LVW786643 MFS786643 MPO786643 MZK786643 NJG786643 NTC786643 OCY786643 OMU786643 OWQ786643 PGM786643 PQI786643 QAE786643 QKA786643 QTW786643 RDS786643 RNO786643 RXK786643 SHG786643 SRC786643 TAY786643 TKU786643 TUQ786643 UEM786643 UOI786643 UYE786643 VIA786643 VRW786643 WBS786643 WLO786643 WVK786643 C852186 IY852179 SU852179 ACQ852179 AMM852179 AWI852179 BGE852179 BQA852179 BZW852179 CJS852179 CTO852179 DDK852179 DNG852179 DXC852179 EGY852179 EQU852179 FAQ852179 FKM852179 FUI852179 GEE852179 GOA852179 GXW852179 HHS852179 HRO852179 IBK852179 ILG852179 IVC852179 JEY852179 JOU852179 JYQ852179 KIM852179 KSI852179 LCE852179 LMA852179 LVW852179 MFS852179 MPO852179 MZK852179 NJG852179 NTC852179 OCY852179 OMU852179 OWQ852179 PGM852179 PQI852179 QAE852179 QKA852179 QTW852179 RDS852179 RNO852179 RXK852179 SHG852179 SRC852179 TAY852179 TKU852179 TUQ852179 UEM852179 UOI852179 UYE852179 VIA852179 VRW852179 WBS852179 WLO852179 WVK852179 C917722 IY917715 SU917715 ACQ917715 AMM917715 AWI917715 BGE917715 BQA917715 BZW917715 CJS917715 CTO917715 DDK917715 DNG917715 DXC917715 EGY917715 EQU917715 FAQ917715 FKM917715 FUI917715 GEE917715 GOA917715 GXW917715 HHS917715 HRO917715 IBK917715 ILG917715 IVC917715 JEY917715 JOU917715 JYQ917715 KIM917715 KSI917715 LCE917715 LMA917715 LVW917715 MFS917715 MPO917715 MZK917715 NJG917715 NTC917715 OCY917715 OMU917715 OWQ917715 PGM917715 PQI917715 QAE917715 QKA917715 QTW917715 RDS917715 RNO917715 RXK917715 SHG917715 SRC917715 TAY917715 TKU917715 TUQ917715 UEM917715 UOI917715 UYE917715 VIA917715 VRW917715 WBS917715 WLO917715 WVK917715 C983258 IY983251 SU983251 ACQ983251 AMM983251 AWI983251 BGE983251 BQA983251 BZW983251 CJS983251 CTO983251 DDK983251 DNG983251 DXC983251 EGY983251 EQU983251 FAQ983251 FKM983251 FUI983251 GEE983251 GOA983251 GXW983251 HHS983251 HRO983251 IBK983251 ILG983251 IVC983251 JEY983251 JOU983251 JYQ983251 KIM983251 KSI983251 LCE983251 LMA983251 LVW983251 MFS983251 MPO983251 MZK983251 NJG983251 NTC983251 OCY983251 OMU983251 OWQ983251 PGM983251 PQI983251 QAE983251 QKA983251 QTW983251 RDS983251 RNO983251 RXK983251 SHG983251 SRC983251 TAY983251 TKU983251 TUQ983251 UEM983251 UOI983251 UYE983251 VIA983251 VRW983251 WBS983251 WLO983251 WVK983251 C197 IY190 SU190 ACQ190 AMM190 AWI190 BGE190 BQA190 BZW190 CJS190 CTO190 DDK190 DNG190 DXC190 EGY190 EQU190 FAQ190 FKM190 FUI190 GEE190 GOA190 GXW190 HHS190 HRO190 IBK190 ILG190 IVC190 JEY190 JOU190 JYQ190 KIM190 KSI190 LCE190 LMA190 LVW190 MFS190 MPO190 MZK190 NJG190 NTC190 OCY190 OMU190 OWQ190 PGM190 PQI190 QAE190 QKA190 QTW190 RDS190 RNO190 RXK190 SHG190 SRC190 TAY190 TKU190 TUQ190 UEM190 UOI190 UYE190 VIA190 VRW190 WBS190 WLO190 WVK190 C65760 IY65753 SU65753 ACQ65753 AMM65753 AWI65753 BGE65753 BQA65753 BZW65753 CJS65753 CTO65753 DDK65753 DNG65753 DXC65753 EGY65753 EQU65753 FAQ65753 FKM65753 FUI65753 GEE65753 GOA65753 GXW65753 HHS65753 HRO65753 IBK65753 ILG65753 IVC65753 JEY65753 JOU65753 JYQ65753 KIM65753 KSI65753 LCE65753 LMA65753 LVW65753 MFS65753 MPO65753 MZK65753 NJG65753 NTC65753 OCY65753 OMU65753 OWQ65753 PGM65753 PQI65753 QAE65753 QKA65753 QTW65753 RDS65753 RNO65753 RXK65753 SHG65753 SRC65753 TAY65753 TKU65753 TUQ65753 UEM65753 UOI65753 UYE65753 VIA65753 VRW65753 WBS65753 WLO65753 WVK65753 C131296 IY131289 SU131289 ACQ131289 AMM131289 AWI131289 BGE131289 BQA131289 BZW131289 CJS131289 CTO131289 DDK131289 DNG131289 DXC131289 EGY131289 EQU131289 FAQ131289 FKM131289 FUI131289 GEE131289 GOA131289 GXW131289 HHS131289 HRO131289 IBK131289 ILG131289 IVC131289 JEY131289 JOU131289 JYQ131289 KIM131289 KSI131289 LCE131289 LMA131289 LVW131289 MFS131289 MPO131289 MZK131289 NJG131289 NTC131289 OCY131289 OMU131289 OWQ131289 PGM131289 PQI131289 QAE131289 QKA131289 QTW131289 RDS131289 RNO131289 RXK131289 SHG131289 SRC131289 TAY131289 TKU131289 TUQ131289 UEM131289 UOI131289 UYE131289 VIA131289 VRW131289 WBS131289 WLO131289 WVK131289 C196832 IY196825 SU196825 ACQ196825 AMM196825 AWI196825 BGE196825 BQA196825 BZW196825 CJS196825 CTO196825 DDK196825 DNG196825 DXC196825 EGY196825 EQU196825 FAQ196825 FKM196825 FUI196825 GEE196825 GOA196825 GXW196825 HHS196825 HRO196825 IBK196825 ILG196825 IVC196825 JEY196825 JOU196825 JYQ196825 KIM196825 KSI196825 LCE196825 LMA196825 LVW196825 MFS196825 MPO196825 MZK196825 NJG196825 NTC196825 OCY196825 OMU196825 OWQ196825 PGM196825 PQI196825 QAE196825 QKA196825 QTW196825 RDS196825 RNO196825 RXK196825 SHG196825 SRC196825 TAY196825 TKU196825 TUQ196825 UEM196825 UOI196825 UYE196825 VIA196825 VRW196825 WBS196825 WLO196825 WVK196825 C262368 IY262361 SU262361 ACQ262361 AMM262361 AWI262361 BGE262361 BQA262361 BZW262361 CJS262361 CTO262361 DDK262361 DNG262361 DXC262361 EGY262361 EQU262361 FAQ262361 FKM262361 FUI262361 GEE262361 GOA262361 GXW262361 HHS262361 HRO262361 IBK262361 ILG262361 IVC262361 JEY262361 JOU262361 JYQ262361 KIM262361 KSI262361 LCE262361 LMA262361 LVW262361 MFS262361 MPO262361 MZK262361 NJG262361 NTC262361 OCY262361 OMU262361 OWQ262361 PGM262361 PQI262361 QAE262361 QKA262361 QTW262361 RDS262361 RNO262361 RXK262361 SHG262361 SRC262361 TAY262361 TKU262361 TUQ262361 UEM262361 UOI262361 UYE262361 VIA262361 VRW262361 WBS262361 WLO262361 WVK262361 C327904 IY327897 SU327897 ACQ327897 AMM327897 AWI327897 BGE327897 BQA327897 BZW327897 CJS327897 CTO327897 DDK327897 DNG327897 DXC327897 EGY327897 EQU327897 FAQ327897 FKM327897 FUI327897 GEE327897 GOA327897 GXW327897 HHS327897 HRO327897 IBK327897 ILG327897 IVC327897 JEY327897 JOU327897 JYQ327897 KIM327897 KSI327897 LCE327897 LMA327897 LVW327897 MFS327897 MPO327897 MZK327897 NJG327897 NTC327897 OCY327897 OMU327897 OWQ327897 PGM327897 PQI327897 QAE327897 QKA327897 QTW327897 RDS327897 RNO327897 RXK327897 SHG327897 SRC327897 TAY327897 TKU327897 TUQ327897 UEM327897 UOI327897 UYE327897 VIA327897 VRW327897 WBS327897 WLO327897 WVK327897 C393440 IY393433 SU393433 ACQ393433 AMM393433 AWI393433 BGE393433 BQA393433 BZW393433 CJS393433 CTO393433 DDK393433 DNG393433 DXC393433 EGY393433 EQU393433 FAQ393433 FKM393433 FUI393433 GEE393433 GOA393433 GXW393433 HHS393433 HRO393433 IBK393433 ILG393433 IVC393433 JEY393433 JOU393433 JYQ393433 KIM393433 KSI393433 LCE393433 LMA393433 LVW393433 MFS393433 MPO393433 MZK393433 NJG393433 NTC393433 OCY393433 OMU393433 OWQ393433 PGM393433 PQI393433 QAE393433 QKA393433 QTW393433 RDS393433 RNO393433 RXK393433 SHG393433 SRC393433 TAY393433 TKU393433 TUQ393433 UEM393433 UOI393433 UYE393433 VIA393433 VRW393433 WBS393433 WLO393433 WVK393433 C458976 IY458969 SU458969 ACQ458969 AMM458969 AWI458969 BGE458969 BQA458969 BZW458969 CJS458969 CTO458969 DDK458969 DNG458969 DXC458969 EGY458969 EQU458969 FAQ458969 FKM458969 FUI458969 GEE458969 GOA458969 GXW458969 HHS458969 HRO458969 IBK458969 ILG458969 IVC458969 JEY458969 JOU458969 JYQ458969 KIM458969 KSI458969 LCE458969 LMA458969 LVW458969 MFS458969 MPO458969 MZK458969 NJG458969 NTC458969 OCY458969 OMU458969 OWQ458969 PGM458969 PQI458969 QAE458969 QKA458969 QTW458969 RDS458969 RNO458969 RXK458969 SHG458969 SRC458969 TAY458969 TKU458969 TUQ458969 UEM458969 UOI458969 UYE458969 VIA458969 VRW458969 WBS458969 WLO458969 WVK458969 C524512 IY524505 SU524505 ACQ524505 AMM524505 AWI524505 BGE524505 BQA524505 BZW524505 CJS524505 CTO524505 DDK524505 DNG524505 DXC524505 EGY524505 EQU524505 FAQ524505 FKM524505 FUI524505 GEE524505 GOA524505 GXW524505 HHS524505 HRO524505 IBK524505 ILG524505 IVC524505 JEY524505 JOU524505 JYQ524505 KIM524505 KSI524505 LCE524505 LMA524505 LVW524505 MFS524505 MPO524505 MZK524505 NJG524505 NTC524505 OCY524505 OMU524505 OWQ524505 PGM524505 PQI524505 QAE524505 QKA524505 QTW524505 RDS524505 RNO524505 RXK524505 SHG524505 SRC524505 TAY524505 TKU524505 TUQ524505 UEM524505 UOI524505 UYE524505 VIA524505 VRW524505 WBS524505 WLO524505 WVK524505 C590048 IY590041 SU590041 ACQ590041 AMM590041 AWI590041 BGE590041 BQA590041 BZW590041 CJS590041 CTO590041 DDK590041 DNG590041 DXC590041 EGY590041 EQU590041 FAQ590041 FKM590041 FUI590041 GEE590041 GOA590041 GXW590041 HHS590041 HRO590041 IBK590041 ILG590041 IVC590041 JEY590041 JOU590041 JYQ590041 KIM590041 KSI590041 LCE590041 LMA590041 LVW590041 MFS590041 MPO590041 MZK590041 NJG590041 NTC590041 OCY590041 OMU590041 OWQ590041 PGM590041 PQI590041 QAE590041 QKA590041 QTW590041 RDS590041 RNO590041 RXK590041 SHG590041 SRC590041 TAY590041 TKU590041 TUQ590041 UEM590041 UOI590041 UYE590041 VIA590041 VRW590041 WBS590041 WLO590041 WVK590041 C655584 IY655577 SU655577 ACQ655577 AMM655577 AWI655577 BGE655577 BQA655577 BZW655577 CJS655577 CTO655577 DDK655577 DNG655577 DXC655577 EGY655577 EQU655577 FAQ655577 FKM655577 FUI655577 GEE655577 GOA655577 GXW655577 HHS655577 HRO655577 IBK655577 ILG655577 IVC655577 JEY655577 JOU655577 JYQ655577 KIM655577 KSI655577 LCE655577 LMA655577 LVW655577 MFS655577 MPO655577 MZK655577 NJG655577 NTC655577 OCY655577 OMU655577 OWQ655577 PGM655577 PQI655577 QAE655577 QKA655577 QTW655577 RDS655577 RNO655577 RXK655577 SHG655577 SRC655577 TAY655577 TKU655577 TUQ655577 UEM655577 UOI655577 UYE655577 VIA655577 VRW655577 WBS655577 WLO655577 WVK655577 C721120 IY721113 SU721113 ACQ721113 AMM721113 AWI721113 BGE721113 BQA721113 BZW721113 CJS721113 CTO721113 DDK721113 DNG721113 DXC721113 EGY721113 EQU721113 FAQ721113 FKM721113 FUI721113 GEE721113 GOA721113 GXW721113 HHS721113 HRO721113 IBK721113 ILG721113 IVC721113 JEY721113 JOU721113 JYQ721113 KIM721113 KSI721113 LCE721113 LMA721113 LVW721113 MFS721113 MPO721113 MZK721113 NJG721113 NTC721113 OCY721113 OMU721113 OWQ721113 PGM721113 PQI721113 QAE721113 QKA721113 QTW721113 RDS721113 RNO721113 RXK721113 SHG721113 SRC721113 TAY721113 TKU721113 TUQ721113 UEM721113 UOI721113 UYE721113 VIA721113 VRW721113 WBS721113 WLO721113 WVK721113 C786656 IY786649 SU786649 ACQ786649 AMM786649 AWI786649 BGE786649 BQA786649 BZW786649 CJS786649 CTO786649 DDK786649 DNG786649 DXC786649 EGY786649 EQU786649 FAQ786649 FKM786649 FUI786649 GEE786649 GOA786649 GXW786649 HHS786649 HRO786649 IBK786649 ILG786649 IVC786649 JEY786649 JOU786649 JYQ786649 KIM786649 KSI786649 LCE786649 LMA786649 LVW786649 MFS786649 MPO786649 MZK786649 NJG786649 NTC786649 OCY786649 OMU786649 OWQ786649 PGM786649 PQI786649 QAE786649 QKA786649 QTW786649 RDS786649 RNO786649 RXK786649 SHG786649 SRC786649 TAY786649 TKU786649 TUQ786649 UEM786649 UOI786649 UYE786649 VIA786649 VRW786649 WBS786649 WLO786649 WVK786649 C852192 IY852185 SU852185 ACQ852185 AMM852185 AWI852185 BGE852185 BQA852185 BZW852185 CJS852185 CTO852185 DDK852185 DNG852185 DXC852185 EGY852185 EQU852185 FAQ852185 FKM852185 FUI852185 GEE852185 GOA852185 GXW852185 HHS852185 HRO852185 IBK852185 ILG852185 IVC852185 JEY852185 JOU852185 JYQ852185 KIM852185 KSI852185 LCE852185 LMA852185 LVW852185 MFS852185 MPO852185 MZK852185 NJG852185 NTC852185 OCY852185 OMU852185 OWQ852185 PGM852185 PQI852185 QAE852185 QKA852185 QTW852185 RDS852185 RNO852185 RXK852185 SHG852185 SRC852185 TAY852185 TKU852185 TUQ852185 UEM852185 UOI852185 UYE852185 VIA852185 VRW852185 WBS852185 WLO852185 WVK852185 C917728 IY917721 SU917721 ACQ917721 AMM917721 AWI917721 BGE917721 BQA917721 BZW917721 CJS917721 CTO917721 DDK917721 DNG917721 DXC917721 EGY917721 EQU917721 FAQ917721 FKM917721 FUI917721 GEE917721 GOA917721 GXW917721 HHS917721 HRO917721 IBK917721 ILG917721 IVC917721 JEY917721 JOU917721 JYQ917721 KIM917721 KSI917721 LCE917721 LMA917721 LVW917721 MFS917721 MPO917721 MZK917721 NJG917721 NTC917721 OCY917721 OMU917721 OWQ917721 PGM917721 PQI917721 QAE917721 QKA917721 QTW917721 RDS917721 RNO917721 RXK917721 SHG917721 SRC917721 TAY917721 TKU917721 TUQ917721 UEM917721 UOI917721 UYE917721 VIA917721 VRW917721 WBS917721 WLO917721 WVK917721 C983264 IY983257 SU983257 ACQ983257 AMM983257 AWI983257 BGE983257 BQA983257 BZW983257 CJS983257 CTO983257 DDK983257 DNG983257 DXC983257 EGY983257 EQU983257 FAQ983257 FKM983257 FUI983257 GEE983257 GOA983257 GXW983257 HHS983257 HRO983257 IBK983257 ILG983257 IVC983257 JEY983257 JOU983257 JYQ983257 KIM983257 KSI983257 LCE983257 LMA983257 LVW983257 MFS983257 MPO983257 MZK983257 NJG983257 NTC983257 OCY983257 OMU983257 OWQ983257 PGM983257 PQI983257 QAE983257 QKA983257 QTW983257 RDS983257 RNO983257 RXK983257 SHG983257 SRC983257 TAY983257 TKU983257 TUQ983257 UEM983257 UOI983257 UYE983257 VIA983257 VRW983257 WBS983257 WLO983257 WVK983257">
      <formula1>0</formula1>
      <formula2>0</formula2>
    </dataValidation>
    <dataValidation allowBlank="1" showInputMessage="1" showErrorMessage="1" prompt="Corresponde al número de la cuenta de acuerdo al Plan de Cuentas emitido por el CONAC (DOF 22/11/2010)." sqref="A147 IW147 SS147 ACO147 AMK147 AWG147 BGC147 BPY147 BZU147 CJQ147 CTM147 DDI147 DNE147 DXA147 EGW147 EQS147 FAO147 FKK147 FUG147 GEC147 GNY147 GXU147 HHQ147 HRM147 IBI147 ILE147 IVA147 JEW147 JOS147 JYO147 KIK147 KSG147 LCC147 LLY147 LVU147 MFQ147 MPM147 MZI147 NJE147 NTA147 OCW147 OMS147 OWO147 PGK147 PQG147 QAC147 QJY147 QTU147 RDQ147 RNM147 RXI147 SHE147 SRA147 TAW147 TKS147 TUO147 UEK147 UOG147 UYC147 VHY147 VRU147 WBQ147 WLM147 WVI147 A65721 IW65714 SS65714 ACO65714 AMK65714 AWG65714 BGC65714 BPY65714 BZU65714 CJQ65714 CTM65714 DDI65714 DNE65714 DXA65714 EGW65714 EQS65714 FAO65714 FKK65714 FUG65714 GEC65714 GNY65714 GXU65714 HHQ65714 HRM65714 IBI65714 ILE65714 IVA65714 JEW65714 JOS65714 JYO65714 KIK65714 KSG65714 LCC65714 LLY65714 LVU65714 MFQ65714 MPM65714 MZI65714 NJE65714 NTA65714 OCW65714 OMS65714 OWO65714 PGK65714 PQG65714 QAC65714 QJY65714 QTU65714 RDQ65714 RNM65714 RXI65714 SHE65714 SRA65714 TAW65714 TKS65714 TUO65714 UEK65714 UOG65714 UYC65714 VHY65714 VRU65714 WBQ65714 WLM65714 WVI65714 A131257 IW131250 SS131250 ACO131250 AMK131250 AWG131250 BGC131250 BPY131250 BZU131250 CJQ131250 CTM131250 DDI131250 DNE131250 DXA131250 EGW131250 EQS131250 FAO131250 FKK131250 FUG131250 GEC131250 GNY131250 GXU131250 HHQ131250 HRM131250 IBI131250 ILE131250 IVA131250 JEW131250 JOS131250 JYO131250 KIK131250 KSG131250 LCC131250 LLY131250 LVU131250 MFQ131250 MPM131250 MZI131250 NJE131250 NTA131250 OCW131250 OMS131250 OWO131250 PGK131250 PQG131250 QAC131250 QJY131250 QTU131250 RDQ131250 RNM131250 RXI131250 SHE131250 SRA131250 TAW131250 TKS131250 TUO131250 UEK131250 UOG131250 UYC131250 VHY131250 VRU131250 WBQ131250 WLM131250 WVI131250 A196793 IW196786 SS196786 ACO196786 AMK196786 AWG196786 BGC196786 BPY196786 BZU196786 CJQ196786 CTM196786 DDI196786 DNE196786 DXA196786 EGW196786 EQS196786 FAO196786 FKK196786 FUG196786 GEC196786 GNY196786 GXU196786 HHQ196786 HRM196786 IBI196786 ILE196786 IVA196786 JEW196786 JOS196786 JYO196786 KIK196786 KSG196786 LCC196786 LLY196786 LVU196786 MFQ196786 MPM196786 MZI196786 NJE196786 NTA196786 OCW196786 OMS196786 OWO196786 PGK196786 PQG196786 QAC196786 QJY196786 QTU196786 RDQ196786 RNM196786 RXI196786 SHE196786 SRA196786 TAW196786 TKS196786 TUO196786 UEK196786 UOG196786 UYC196786 VHY196786 VRU196786 WBQ196786 WLM196786 WVI196786 A262329 IW262322 SS262322 ACO262322 AMK262322 AWG262322 BGC262322 BPY262322 BZU262322 CJQ262322 CTM262322 DDI262322 DNE262322 DXA262322 EGW262322 EQS262322 FAO262322 FKK262322 FUG262322 GEC262322 GNY262322 GXU262322 HHQ262322 HRM262322 IBI262322 ILE262322 IVA262322 JEW262322 JOS262322 JYO262322 KIK262322 KSG262322 LCC262322 LLY262322 LVU262322 MFQ262322 MPM262322 MZI262322 NJE262322 NTA262322 OCW262322 OMS262322 OWO262322 PGK262322 PQG262322 QAC262322 QJY262322 QTU262322 RDQ262322 RNM262322 RXI262322 SHE262322 SRA262322 TAW262322 TKS262322 TUO262322 UEK262322 UOG262322 UYC262322 VHY262322 VRU262322 WBQ262322 WLM262322 WVI262322 A327865 IW327858 SS327858 ACO327858 AMK327858 AWG327858 BGC327858 BPY327858 BZU327858 CJQ327858 CTM327858 DDI327858 DNE327858 DXA327858 EGW327858 EQS327858 FAO327858 FKK327858 FUG327858 GEC327858 GNY327858 GXU327858 HHQ327858 HRM327858 IBI327858 ILE327858 IVA327858 JEW327858 JOS327858 JYO327858 KIK327858 KSG327858 LCC327858 LLY327858 LVU327858 MFQ327858 MPM327858 MZI327858 NJE327858 NTA327858 OCW327858 OMS327858 OWO327858 PGK327858 PQG327858 QAC327858 QJY327858 QTU327858 RDQ327858 RNM327858 RXI327858 SHE327858 SRA327858 TAW327858 TKS327858 TUO327858 UEK327858 UOG327858 UYC327858 VHY327858 VRU327858 WBQ327858 WLM327858 WVI327858 A393401 IW393394 SS393394 ACO393394 AMK393394 AWG393394 BGC393394 BPY393394 BZU393394 CJQ393394 CTM393394 DDI393394 DNE393394 DXA393394 EGW393394 EQS393394 FAO393394 FKK393394 FUG393394 GEC393394 GNY393394 GXU393394 HHQ393394 HRM393394 IBI393394 ILE393394 IVA393394 JEW393394 JOS393394 JYO393394 KIK393394 KSG393394 LCC393394 LLY393394 LVU393394 MFQ393394 MPM393394 MZI393394 NJE393394 NTA393394 OCW393394 OMS393394 OWO393394 PGK393394 PQG393394 QAC393394 QJY393394 QTU393394 RDQ393394 RNM393394 RXI393394 SHE393394 SRA393394 TAW393394 TKS393394 TUO393394 UEK393394 UOG393394 UYC393394 VHY393394 VRU393394 WBQ393394 WLM393394 WVI393394 A458937 IW458930 SS458930 ACO458930 AMK458930 AWG458930 BGC458930 BPY458930 BZU458930 CJQ458930 CTM458930 DDI458930 DNE458930 DXA458930 EGW458930 EQS458930 FAO458930 FKK458930 FUG458930 GEC458930 GNY458930 GXU458930 HHQ458930 HRM458930 IBI458930 ILE458930 IVA458930 JEW458930 JOS458930 JYO458930 KIK458930 KSG458930 LCC458930 LLY458930 LVU458930 MFQ458930 MPM458930 MZI458930 NJE458930 NTA458930 OCW458930 OMS458930 OWO458930 PGK458930 PQG458930 QAC458930 QJY458930 QTU458930 RDQ458930 RNM458930 RXI458930 SHE458930 SRA458930 TAW458930 TKS458930 TUO458930 UEK458930 UOG458930 UYC458930 VHY458930 VRU458930 WBQ458930 WLM458930 WVI458930 A524473 IW524466 SS524466 ACO524466 AMK524466 AWG524466 BGC524466 BPY524466 BZU524466 CJQ524466 CTM524466 DDI524466 DNE524466 DXA524466 EGW524466 EQS524466 FAO524466 FKK524466 FUG524466 GEC524466 GNY524466 GXU524466 HHQ524466 HRM524466 IBI524466 ILE524466 IVA524466 JEW524466 JOS524466 JYO524466 KIK524466 KSG524466 LCC524466 LLY524466 LVU524466 MFQ524466 MPM524466 MZI524466 NJE524466 NTA524466 OCW524466 OMS524466 OWO524466 PGK524466 PQG524466 QAC524466 QJY524466 QTU524466 RDQ524466 RNM524466 RXI524466 SHE524466 SRA524466 TAW524466 TKS524466 TUO524466 UEK524466 UOG524466 UYC524466 VHY524466 VRU524466 WBQ524466 WLM524466 WVI524466 A590009 IW590002 SS590002 ACO590002 AMK590002 AWG590002 BGC590002 BPY590002 BZU590002 CJQ590002 CTM590002 DDI590002 DNE590002 DXA590002 EGW590002 EQS590002 FAO590002 FKK590002 FUG590002 GEC590002 GNY590002 GXU590002 HHQ590002 HRM590002 IBI590002 ILE590002 IVA590002 JEW590002 JOS590002 JYO590002 KIK590002 KSG590002 LCC590002 LLY590002 LVU590002 MFQ590002 MPM590002 MZI590002 NJE590002 NTA590002 OCW590002 OMS590002 OWO590002 PGK590002 PQG590002 QAC590002 QJY590002 QTU590002 RDQ590002 RNM590002 RXI590002 SHE590002 SRA590002 TAW590002 TKS590002 TUO590002 UEK590002 UOG590002 UYC590002 VHY590002 VRU590002 WBQ590002 WLM590002 WVI590002 A655545 IW655538 SS655538 ACO655538 AMK655538 AWG655538 BGC655538 BPY655538 BZU655538 CJQ655538 CTM655538 DDI655538 DNE655538 DXA655538 EGW655538 EQS655538 FAO655538 FKK655538 FUG655538 GEC655538 GNY655538 GXU655538 HHQ655538 HRM655538 IBI655538 ILE655538 IVA655538 JEW655538 JOS655538 JYO655538 KIK655538 KSG655538 LCC655538 LLY655538 LVU655538 MFQ655538 MPM655538 MZI655538 NJE655538 NTA655538 OCW655538 OMS655538 OWO655538 PGK655538 PQG655538 QAC655538 QJY655538 QTU655538 RDQ655538 RNM655538 RXI655538 SHE655538 SRA655538 TAW655538 TKS655538 TUO655538 UEK655538 UOG655538 UYC655538 VHY655538 VRU655538 WBQ655538 WLM655538 WVI655538 A721081 IW721074 SS721074 ACO721074 AMK721074 AWG721074 BGC721074 BPY721074 BZU721074 CJQ721074 CTM721074 DDI721074 DNE721074 DXA721074 EGW721074 EQS721074 FAO721074 FKK721074 FUG721074 GEC721074 GNY721074 GXU721074 HHQ721074 HRM721074 IBI721074 ILE721074 IVA721074 JEW721074 JOS721074 JYO721074 KIK721074 KSG721074 LCC721074 LLY721074 LVU721074 MFQ721074 MPM721074 MZI721074 NJE721074 NTA721074 OCW721074 OMS721074 OWO721074 PGK721074 PQG721074 QAC721074 QJY721074 QTU721074 RDQ721074 RNM721074 RXI721074 SHE721074 SRA721074 TAW721074 TKS721074 TUO721074 UEK721074 UOG721074 UYC721074 VHY721074 VRU721074 WBQ721074 WLM721074 WVI721074 A786617 IW786610 SS786610 ACO786610 AMK786610 AWG786610 BGC786610 BPY786610 BZU786610 CJQ786610 CTM786610 DDI786610 DNE786610 DXA786610 EGW786610 EQS786610 FAO786610 FKK786610 FUG786610 GEC786610 GNY786610 GXU786610 HHQ786610 HRM786610 IBI786610 ILE786610 IVA786610 JEW786610 JOS786610 JYO786610 KIK786610 KSG786610 LCC786610 LLY786610 LVU786610 MFQ786610 MPM786610 MZI786610 NJE786610 NTA786610 OCW786610 OMS786610 OWO786610 PGK786610 PQG786610 QAC786610 QJY786610 QTU786610 RDQ786610 RNM786610 RXI786610 SHE786610 SRA786610 TAW786610 TKS786610 TUO786610 UEK786610 UOG786610 UYC786610 VHY786610 VRU786610 WBQ786610 WLM786610 WVI786610 A852153 IW852146 SS852146 ACO852146 AMK852146 AWG852146 BGC852146 BPY852146 BZU852146 CJQ852146 CTM852146 DDI852146 DNE852146 DXA852146 EGW852146 EQS852146 FAO852146 FKK852146 FUG852146 GEC852146 GNY852146 GXU852146 HHQ852146 HRM852146 IBI852146 ILE852146 IVA852146 JEW852146 JOS852146 JYO852146 KIK852146 KSG852146 LCC852146 LLY852146 LVU852146 MFQ852146 MPM852146 MZI852146 NJE852146 NTA852146 OCW852146 OMS852146 OWO852146 PGK852146 PQG852146 QAC852146 QJY852146 QTU852146 RDQ852146 RNM852146 RXI852146 SHE852146 SRA852146 TAW852146 TKS852146 TUO852146 UEK852146 UOG852146 UYC852146 VHY852146 VRU852146 WBQ852146 WLM852146 WVI852146 A917689 IW917682 SS917682 ACO917682 AMK917682 AWG917682 BGC917682 BPY917682 BZU917682 CJQ917682 CTM917682 DDI917682 DNE917682 DXA917682 EGW917682 EQS917682 FAO917682 FKK917682 FUG917682 GEC917682 GNY917682 GXU917682 HHQ917682 HRM917682 IBI917682 ILE917682 IVA917682 JEW917682 JOS917682 JYO917682 KIK917682 KSG917682 LCC917682 LLY917682 LVU917682 MFQ917682 MPM917682 MZI917682 NJE917682 NTA917682 OCW917682 OMS917682 OWO917682 PGK917682 PQG917682 QAC917682 QJY917682 QTU917682 RDQ917682 RNM917682 RXI917682 SHE917682 SRA917682 TAW917682 TKS917682 TUO917682 UEK917682 UOG917682 UYC917682 VHY917682 VRU917682 WBQ917682 WLM917682 WVI917682 A983225 IW983218 SS983218 ACO983218 AMK983218 AWG983218 BGC983218 BPY983218 BZU983218 CJQ983218 CTM983218 DDI983218 DNE983218 DXA983218 EGW983218 EQS983218 FAO983218 FKK983218 FUG983218 GEC983218 GNY983218 GXU983218 HHQ983218 HRM983218 IBI983218 ILE983218 IVA983218 JEW983218 JOS983218 JYO983218 KIK983218 KSG983218 LCC983218 LLY983218 LVU983218 MFQ983218 MPM983218 MZI983218 NJE983218 NTA983218 OCW983218 OMS983218 OWO983218 PGK983218 PQG983218 QAC983218 QJY983218 QTU983218 RDQ983218 RNM983218 RXI983218 SHE983218 SRA983218 TAW983218 TKS983218 TUO983218 UEK983218 UOG983218 UYC983218 VHY983218 VRU983218 WBQ983218 WLM983218 WVI983218">
      <formula1>0</formula1>
      <formula2>0</formula2>
    </dataValidation>
  </dataValidations>
  <printOptions horizontalCentered="1"/>
  <pageMargins left="0.55118110236220474" right="0.47244094488188981" top="0.35433070866141736" bottom="0.43307086614173229" header="0.51181102362204722" footer="0.35433070866141736"/>
  <pageSetup scale="70"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NOTAS</vt:lpstr>
      <vt:lpstr>NOTAS!Área_de_impresión</vt:lpstr>
      <vt:lpstr>NOTAS!Títulos_a_imprimir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Norma</cp:lastModifiedBy>
  <cp:lastPrinted>2018-04-16T15:45:40Z</cp:lastPrinted>
  <dcterms:created xsi:type="dcterms:W3CDTF">2018-04-16T15:41:24Z</dcterms:created>
  <dcterms:modified xsi:type="dcterms:W3CDTF">2018-04-16T15:45:47Z</dcterms:modified>
</cp:coreProperties>
</file>