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18780" windowHeight="11640"/>
  </bookViews>
  <sheets>
    <sheet name="COG" sheetId="1" r:id="rId1"/>
  </sheets>
  <externalReferences>
    <externalReference r:id="rId2"/>
  </externalReferences>
  <definedNames>
    <definedName name="Abr">#REF!</definedName>
    <definedName name="_xlnm.Print_Area" localSheetId="0">COG!$D$1:$M$50</definedName>
    <definedName name="cc">#REF!</definedName>
    <definedName name="df">#REF!</definedName>
    <definedName name="ee">#REF!</definedName>
    <definedName name="Ene">#REF!</definedName>
    <definedName name="er">#REF!</definedName>
    <definedName name="Feb">#REF!</definedName>
    <definedName name="g">#REF!</definedName>
    <definedName name="Jul">#REF!</definedName>
    <definedName name="Jun">#REF!</definedName>
    <definedName name="Mar">#REF!</definedName>
    <definedName name="May">#REF!</definedName>
    <definedName name="qw">#REF!</definedName>
    <definedName name="sf">#REF!</definedName>
    <definedName name="TOTAL_ANUAL">#REF!</definedName>
    <definedName name="VV">#REF!</definedName>
  </definedNames>
  <calcPr calcId="145621"/>
</workbook>
</file>

<file path=xl/calcChain.xml><?xml version="1.0" encoding="utf-8"?>
<calcChain xmlns="http://schemas.openxmlformats.org/spreadsheetml/2006/main">
  <c r="H43" i="1" l="1"/>
  <c r="M43" i="1" s="1"/>
  <c r="H42" i="1"/>
  <c r="M42" i="1" s="1"/>
  <c r="H41" i="1"/>
  <c r="M41" i="1" s="1"/>
  <c r="H40" i="1"/>
  <c r="M40" i="1" s="1"/>
  <c r="L39" i="1"/>
  <c r="K39" i="1"/>
  <c r="J39" i="1"/>
  <c r="I39" i="1"/>
  <c r="G39" i="1"/>
  <c r="F39" i="1"/>
  <c r="H39" i="1" s="1"/>
  <c r="M39" i="1" s="1"/>
  <c r="H38" i="1"/>
  <c r="H37" i="1"/>
  <c r="M37" i="1" s="1"/>
  <c r="H36" i="1"/>
  <c r="M36" i="1" s="1"/>
  <c r="L35" i="1"/>
  <c r="K35" i="1"/>
  <c r="J35" i="1"/>
  <c r="I35" i="1"/>
  <c r="G35" i="1"/>
  <c r="F35" i="1"/>
  <c r="H34" i="1"/>
  <c r="M34" i="1" s="1"/>
  <c r="H33" i="1"/>
  <c r="M33" i="1" s="1"/>
  <c r="H32" i="1"/>
  <c r="M32" i="1" s="1"/>
  <c r="H31" i="1"/>
  <c r="M31" i="1" s="1"/>
  <c r="H30" i="1"/>
  <c r="M30" i="1" s="1"/>
  <c r="H29" i="1"/>
  <c r="M29" i="1" s="1"/>
  <c r="H28" i="1"/>
  <c r="M28" i="1" s="1"/>
  <c r="H27" i="1"/>
  <c r="M27" i="1" s="1"/>
  <c r="H26" i="1"/>
  <c r="L25" i="1"/>
  <c r="K25" i="1"/>
  <c r="J25" i="1"/>
  <c r="I25" i="1"/>
  <c r="G25" i="1"/>
  <c r="F25" i="1"/>
  <c r="H24" i="1"/>
  <c r="M24" i="1" s="1"/>
  <c r="H23" i="1"/>
  <c r="M23" i="1" s="1"/>
  <c r="H22" i="1"/>
  <c r="M22" i="1" s="1"/>
  <c r="H21" i="1"/>
  <c r="M21" i="1" s="1"/>
  <c r="H20" i="1"/>
  <c r="M20" i="1" s="1"/>
  <c r="H19" i="1"/>
  <c r="M19" i="1" s="1"/>
  <c r="H18" i="1"/>
  <c r="M18" i="1" s="1"/>
  <c r="L17" i="1"/>
  <c r="K17" i="1"/>
  <c r="J17" i="1"/>
  <c r="I17" i="1"/>
  <c r="G17" i="1"/>
  <c r="H16" i="1"/>
  <c r="M16" i="1" s="1"/>
  <c r="H15" i="1"/>
  <c r="M15" i="1" s="1"/>
  <c r="H14" i="1"/>
  <c r="M14" i="1" s="1"/>
  <c r="H13" i="1"/>
  <c r="M13" i="1" s="1"/>
  <c r="H12" i="1"/>
  <c r="M12" i="1" s="1"/>
  <c r="H11" i="1"/>
  <c r="M11" i="1" s="1"/>
  <c r="L10" i="1"/>
  <c r="K10" i="1"/>
  <c r="J10" i="1"/>
  <c r="I10" i="1"/>
  <c r="G10" i="1"/>
  <c r="D3" i="1"/>
  <c r="I45" i="1" l="1"/>
  <c r="K45" i="1"/>
  <c r="J45" i="1"/>
  <c r="L45" i="1"/>
  <c r="G45" i="1"/>
  <c r="M38" i="1"/>
  <c r="H35" i="1"/>
  <c r="M35" i="1" s="1"/>
  <c r="M26" i="1"/>
  <c r="H25" i="1"/>
  <c r="M25" i="1" s="1"/>
  <c r="F10" i="1"/>
  <c r="F17" i="1"/>
  <c r="H17" i="1" l="1"/>
  <c r="M17" i="1" s="1"/>
  <c r="H10" i="1"/>
  <c r="F45" i="1"/>
  <c r="M10" i="1" l="1"/>
  <c r="M45" i="1" s="1"/>
  <c r="H45" i="1"/>
</calcChain>
</file>

<file path=xl/comments1.xml><?xml version="1.0" encoding="utf-8"?>
<comments xmlns="http://schemas.openxmlformats.org/spreadsheetml/2006/main">
  <authors>
    <author/>
  </authors>
  <commentList>
    <comment ref="M7" authorId="0">
      <text>
        <r>
          <rPr>
            <b/>
            <sz val="9"/>
            <color indexed="8"/>
            <rFont val="Tahoma"/>
            <family val="2"/>
          </rPr>
          <t xml:space="preserve">DGCG:
</t>
        </r>
        <r>
          <rPr>
            <sz val="9"/>
            <color indexed="8"/>
            <rFont val="Tahoma"/>
            <family val="2"/>
          </rPr>
          <t>Modificado menos devengado</t>
        </r>
      </text>
    </comment>
  </commentList>
</comments>
</file>

<file path=xl/sharedStrings.xml><?xml version="1.0" encoding="utf-8"?>
<sst xmlns="http://schemas.openxmlformats.org/spreadsheetml/2006/main" count="54" uniqueCount="54">
  <si>
    <t>ESTADO ANALÍTICO DEL EJERCICIO DEL PRESUPUESTO DE EGRESOS</t>
  </si>
  <si>
    <t>CLASIFICACIÓN POR OBJETO DEL GASTO (CAPÍTULO Y CONCEPTO)</t>
  </si>
  <si>
    <t>Ente Público:</t>
  </si>
  <si>
    <t>UNIDAD DE TELEVISION DE GUANAJUATO</t>
  </si>
  <si>
    <t>Concepto</t>
  </si>
  <si>
    <t>Egresos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</si>
  <si>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</si>
  <si>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</si>
  <si>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</si>
  <si>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</si>
  <si>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</si>
  <si>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</si>
  <si>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</si>
  <si>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</si>
  <si>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</si>
  <si>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</si>
  <si>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Servicios Personales</t>
  </si>
  <si>
    <t>Remuneraciones al Personal de Carácter Permanente</t>
  </si>
  <si>
    <t>Remuneraciones al Personal de Carácter Transitorio</t>
  </si>
  <si>
    <t>Remuneraciones Adicionales y Epeciales</t>
  </si>
  <si>
    <t>Seguridad Social</t>
  </si>
  <si>
    <t>Otras Prestaciones Sociales y Económicas</t>
  </si>
  <si>
    <t>Pagos de Estímulos a Servidores Públicos</t>
  </si>
  <si>
    <t>Materiales y Suministros</t>
  </si>
  <si>
    <t>Materiales de Administración, Emisión de Documentos</t>
  </si>
  <si>
    <t>Alimentos y Utensilios</t>
  </si>
  <si>
    <t>Materiales y Artículos de Construcción y Reparación</t>
  </si>
  <si>
    <t>Productos Químicos, Farmaceúticos y de Laboratorio</t>
  </si>
  <si>
    <t>Combustibles, Lubricantes y Aditivos</t>
  </si>
  <si>
    <t>Vestuarios, Blancos y Prendas de protección y Artículos</t>
  </si>
  <si>
    <t>Herramientas, Refacciones y Accesorios menores</t>
  </si>
  <si>
    <t>Servicios Generales</t>
  </si>
  <si>
    <t>Servicios Básicos</t>
  </si>
  <si>
    <t>Servicios de Arrendamiento</t>
  </si>
  <si>
    <t>Servicios, Profesionales,  Científicos, Técnicos y</t>
  </si>
  <si>
    <t xml:space="preserve">Servicios Financieros, Bancarios y Comerciales </t>
  </si>
  <si>
    <t>Servicios Instalación, Reparación y Mantenimiento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</si>
  <si>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</si>
  <si>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</si>
  <si>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</si>
  <si>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</si>
  <si>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</si>
  <si>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</t>
  </si>
  <si>
    <t>Ayudas sociales</t>
  </si>
  <si>
    <t>Pensiones y Jubilaciones</t>
  </si>
  <si>
    <t>Bienes Muebles, Inmuebles e Intangibles</t>
  </si>
  <si>
    <t>Mobiliario y Equipo de Administración</t>
  </si>
  <si>
    <t xml:space="preserve">Mobiliario y Equipo Educacional y Recreativo </t>
  </si>
  <si>
    <t>Vehículos y Equipo de Transporte</t>
  </si>
  <si>
    <t>Maquinaria, Otros Equipos y Herramientas</t>
  </si>
  <si>
    <t>Total del Gasto</t>
  </si>
  <si>
    <t>Bajo protesta de decir verdad declaramos que los Estados Financieros y sus Notas son razonablemente correctos y responsabilidad del emisor</t>
  </si>
  <si>
    <t>Director General</t>
  </si>
  <si>
    <t>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</si>
</sst>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_-;\-* #,##0.00_-;_-* \-??_-;_-@_-"/>
    <numFmt numFmtId="165" formatCode="General_)"/>
    <numFmt numFmtId="166" formatCode="_(* #,##0.00_);_(* \(#,##0.00\);_(* &quot;-&quot;??_);_(@_)"/>
    <numFmt numFmtId="167" formatCode="_-[$€-2]* #,##0.00_-;\-[$€-2]* #,##0.00_-;_-[$€-2]* \-??_-"/>
    <numFmt numFmtId="168" formatCode="_-[$€-2]* #,##0.00_-;\-[$€-2]* #,##0.00_-;_-[$€-2]* &quot;-&quot;??_-"/>
    <numFmt numFmtId="169" formatCode="_-* #,##0.00\ _€_-;\-* #,##0.00\ _€_-;_-* &quot;-&quot;??\ _€_-;_-@_-"/>
    <numFmt numFmtId="170" formatCode="_-\$* #,##0.00_-;&quot;-$&quot;* #,##0.00_-;_-\$* \-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7"/>
      <color indexed="8"/>
      <name val="Arial"/>
      <family val="2"/>
    </font>
    <font>
      <b/>
      <sz val="10"/>
      <name val="Arial"/>
      <family val="2"/>
    </font>
    <font>
      <sz val="7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7"/>
      <color indexed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  <charset val="204"/>
    </font>
    <font>
      <sz val="8"/>
      <color indexed="8"/>
      <name val="Arial"/>
      <family val="2"/>
    </font>
    <font>
      <sz val="10"/>
      <color theme="1"/>
      <name val="Times New Roman"/>
      <family val="2"/>
    </font>
    <font>
      <sz val="11"/>
      <color indexed="8"/>
      <name val="Garamond"/>
      <family val="2"/>
    </font>
    <font>
      <sz val="11"/>
      <color theme="1"/>
      <name val="Garamond"/>
      <family val="2"/>
    </font>
    <font>
      <sz val="10"/>
      <name val="Arial"/>
      <family val="2"/>
      <charset val="1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0"/>
      </patternFill>
    </fill>
  </fills>
  <borders count="2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43">
    <xf numFmtId="0" fontId="0" fillId="0" borderId="0"/>
    <xf numFmtId="0" fontId="3" fillId="0" borderId="0"/>
    <xf numFmtId="164" fontId="3" fillId="0" borderId="0" applyFill="0" applyBorder="0" applyAlignment="0" applyProtection="0"/>
    <xf numFmtId="165" fontId="13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6" fontId="13" fillId="0" borderId="0" applyFont="0" applyFill="0" applyBorder="0" applyAlignment="0" applyProtection="0"/>
    <xf numFmtId="167" fontId="3" fillId="0" borderId="0" applyFill="0" applyBorder="0" applyAlignment="0" applyProtection="0"/>
    <xf numFmtId="168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6" fillId="0" borderId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3" fillId="0" borderId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3" fillId="0" borderId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20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1" fillId="0" borderId="0"/>
    <xf numFmtId="0" fontId="13" fillId="0" borderId="0"/>
    <xf numFmtId="0" fontId="3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3" fillId="0" borderId="0"/>
    <xf numFmtId="0" fontId="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9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21" fillId="0" borderId="0"/>
    <xf numFmtId="0" fontId="19" fillId="0" borderId="0"/>
    <xf numFmtId="0" fontId="22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3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1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3" fillId="0" borderId="0"/>
    <xf numFmtId="0" fontId="3" fillId="0" borderId="0"/>
    <xf numFmtId="0" fontId="1" fillId="0" borderId="0"/>
    <xf numFmtId="0" fontId="13" fillId="0" borderId="0"/>
    <xf numFmtId="0" fontId="3" fillId="0" borderId="0"/>
    <xf numFmtId="0" fontId="1" fillId="0" borderId="0"/>
    <xf numFmtId="0" fontId="1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3" fillId="0" borderId="0"/>
    <xf numFmtId="0" fontId="13" fillId="0" borderId="0"/>
    <xf numFmtId="0" fontId="13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3" fillId="0" borderId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" fillId="0" borderId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4" fillId="13" borderId="18" applyNumberFormat="0" applyProtection="0">
      <alignment horizontal="left" vertical="center" indent="1"/>
    </xf>
    <xf numFmtId="0" fontId="25" fillId="0" borderId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</cellStyleXfs>
  <cellXfs count="68">
    <xf numFmtId="0" fontId="0" fillId="0" borderId="0" xfId="0"/>
    <xf numFmtId="0" fontId="4" fillId="11" borderId="0" xfId="1" applyFont="1" applyFill="1"/>
    <xf numFmtId="0" fontId="5" fillId="11" borderId="0" xfId="1" applyFont="1" applyFill="1"/>
    <xf numFmtId="0" fontId="6" fillId="12" borderId="0" xfId="1" applyFont="1" applyFill="1" applyBorder="1" applyAlignment="1">
      <alignment horizontal="center"/>
    </xf>
    <xf numFmtId="0" fontId="4" fillId="0" borderId="0" xfId="1" applyFont="1"/>
    <xf numFmtId="0" fontId="6" fillId="11" borderId="0" xfId="1" applyFont="1" applyFill="1" applyBorder="1" applyAlignment="1">
      <alignment horizontal="right"/>
    </xf>
    <xf numFmtId="0" fontId="6" fillId="11" borderId="2" xfId="1" applyNumberFormat="1" applyFont="1" applyFill="1" applyBorder="1" applyAlignment="1" applyProtection="1">
      <protection locked="0"/>
    </xf>
    <xf numFmtId="0" fontId="6" fillId="11" borderId="2" xfId="1" applyFont="1" applyFill="1" applyBorder="1" applyAlignment="1"/>
    <xf numFmtId="0" fontId="4" fillId="11" borderId="2" xfId="1" applyFont="1" applyFill="1" applyBorder="1"/>
    <xf numFmtId="0" fontId="6" fillId="12" borderId="3" xfId="1" applyFont="1" applyFill="1" applyBorder="1" applyAlignment="1">
      <alignment horizontal="center" vertical="center"/>
    </xf>
    <xf numFmtId="0" fontId="6" fillId="12" borderId="3" xfId="1" applyFont="1" applyFill="1" applyBorder="1" applyAlignment="1">
      <alignment horizontal="center" vertical="center" wrapText="1"/>
    </xf>
    <xf numFmtId="0" fontId="6" fillId="12" borderId="3" xfId="1" applyFont="1" applyFill="1" applyBorder="1" applyAlignment="1">
      <alignment horizontal="center" vertical="center" wrapText="1"/>
    </xf>
    <xf numFmtId="0" fontId="7" fillId="0" borderId="0" xfId="0" applyFont="1"/>
    <xf numFmtId="0" fontId="8" fillId="11" borderId="4" xfId="1" applyFont="1" applyFill="1" applyBorder="1" applyAlignment="1">
      <alignment horizontal="left" vertical="center" wrapText="1"/>
    </xf>
    <xf numFmtId="164" fontId="8" fillId="11" borderId="5" xfId="2" applyFont="1" applyFill="1" applyBorder="1" applyAlignment="1" applyProtection="1">
      <alignment horizontal="right" vertical="center" wrapText="1"/>
    </xf>
    <xf numFmtId="164" fontId="8" fillId="11" borderId="6" xfId="2" applyFont="1" applyFill="1" applyBorder="1" applyAlignment="1" applyProtection="1">
      <alignment horizontal="right" vertical="center" wrapText="1"/>
    </xf>
    <xf numFmtId="164" fontId="8" fillId="11" borderId="7" xfId="2" applyFont="1" applyFill="1" applyBorder="1" applyAlignment="1" applyProtection="1">
      <alignment horizontal="right" vertical="center" wrapText="1"/>
    </xf>
    <xf numFmtId="164" fontId="8" fillId="11" borderId="8" xfId="2" applyFont="1" applyFill="1" applyBorder="1" applyAlignment="1" applyProtection="1">
      <alignment horizontal="right" vertical="center" wrapText="1"/>
    </xf>
    <xf numFmtId="0" fontId="3" fillId="0" borderId="0" xfId="1" applyFont="1"/>
    <xf numFmtId="0" fontId="8" fillId="11" borderId="4" xfId="1" applyFont="1" applyFill="1" applyBorder="1" applyAlignment="1">
      <alignment horizontal="left" vertical="center" wrapText="1"/>
    </xf>
    <xf numFmtId="0" fontId="4" fillId="11" borderId="0" xfId="1" applyFont="1" applyFill="1" applyBorder="1" applyAlignment="1">
      <alignment vertical="center" wrapText="1"/>
    </xf>
    <xf numFmtId="4" fontId="3" fillId="0" borderId="9" xfId="1" applyNumberFormat="1" applyBorder="1"/>
    <xf numFmtId="4" fontId="3" fillId="0" borderId="10" xfId="1" applyNumberFormat="1" applyBorder="1"/>
    <xf numFmtId="4" fontId="3" fillId="0" borderId="4" xfId="1" applyNumberFormat="1" applyBorder="1"/>
    <xf numFmtId="4" fontId="9" fillId="0" borderId="8" xfId="1" applyNumberFormat="1" applyFont="1" applyBorder="1"/>
    <xf numFmtId="0" fontId="3" fillId="0" borderId="0" xfId="1"/>
    <xf numFmtId="0" fontId="4" fillId="11" borderId="4" xfId="1" applyFont="1" applyFill="1" applyBorder="1" applyAlignment="1">
      <alignment horizontal="center" vertical="center" wrapText="1"/>
    </xf>
    <xf numFmtId="164" fontId="8" fillId="11" borderId="9" xfId="2" applyFont="1" applyFill="1" applyBorder="1" applyAlignment="1" applyProtection="1">
      <alignment horizontal="right" vertical="center" wrapText="1"/>
    </xf>
    <xf numFmtId="164" fontId="8" fillId="11" borderId="10" xfId="2" applyFont="1" applyFill="1" applyBorder="1" applyAlignment="1" applyProtection="1">
      <alignment horizontal="right" vertical="center" wrapText="1"/>
    </xf>
    <xf numFmtId="164" fontId="8" fillId="11" borderId="4" xfId="2" applyFont="1" applyFill="1" applyBorder="1" applyAlignment="1" applyProtection="1">
      <alignment horizontal="right" vertical="center" wrapText="1"/>
    </xf>
    <xf numFmtId="4" fontId="3" fillId="0" borderId="0" xfId="1" applyNumberFormat="1"/>
    <xf numFmtId="4" fontId="3" fillId="0" borderId="0" xfId="1" applyNumberFormat="1" applyFont="1"/>
    <xf numFmtId="4" fontId="10" fillId="0" borderId="8" xfId="1" applyNumberFormat="1" applyFont="1" applyBorder="1"/>
    <xf numFmtId="164" fontId="4" fillId="11" borderId="8" xfId="2" applyFont="1" applyFill="1" applyBorder="1" applyAlignment="1" applyProtection="1">
      <alignment horizontal="right" vertical="center" wrapText="1"/>
    </xf>
    <xf numFmtId="0" fontId="3" fillId="11" borderId="0" xfId="1" applyFont="1" applyFill="1"/>
    <xf numFmtId="164" fontId="4" fillId="11" borderId="11" xfId="2" applyFont="1" applyFill="1" applyBorder="1" applyAlignment="1" applyProtection="1">
      <alignment horizontal="right" vertical="center" wrapText="1"/>
    </xf>
    <xf numFmtId="0" fontId="3" fillId="0" borderId="12" xfId="1" applyBorder="1"/>
    <xf numFmtId="164" fontId="4" fillId="11" borderId="13" xfId="2" applyFont="1" applyFill="1" applyBorder="1" applyAlignment="1" applyProtection="1">
      <alignment horizontal="right" vertical="center" wrapText="1"/>
    </xf>
    <xf numFmtId="164" fontId="4" fillId="11" borderId="12" xfId="2" applyFont="1" applyFill="1" applyBorder="1" applyAlignment="1" applyProtection="1">
      <alignment horizontal="right" vertical="center" wrapText="1"/>
    </xf>
    <xf numFmtId="164" fontId="8" fillId="11" borderId="14" xfId="2" applyFont="1" applyFill="1" applyBorder="1" applyAlignment="1" applyProtection="1">
      <alignment horizontal="right" vertical="center" wrapText="1"/>
    </xf>
    <xf numFmtId="0" fontId="8" fillId="11" borderId="0" xfId="1" applyFont="1" applyFill="1"/>
    <xf numFmtId="0" fontId="8" fillId="11" borderId="15" xfId="1" applyFont="1" applyFill="1" applyBorder="1" applyAlignment="1">
      <alignment horizontal="justify" vertical="center" wrapText="1"/>
    </xf>
    <xf numFmtId="0" fontId="8" fillId="11" borderId="16" xfId="1" applyFont="1" applyFill="1" applyBorder="1" applyAlignment="1">
      <alignment horizontal="justify" vertical="center" wrapText="1"/>
    </xf>
    <xf numFmtId="164" fontId="8" fillId="11" borderId="3" xfId="2" applyFont="1" applyFill="1" applyBorder="1" applyAlignment="1" applyProtection="1">
      <alignment vertical="center" wrapText="1"/>
    </xf>
    <xf numFmtId="164" fontId="8" fillId="11" borderId="15" xfId="2" applyFont="1" applyFill="1" applyBorder="1" applyAlignment="1" applyProtection="1">
      <alignment vertical="center" wrapText="1"/>
    </xf>
    <xf numFmtId="0" fontId="8" fillId="0" borderId="0" xfId="1" applyFont="1"/>
    <xf numFmtId="0" fontId="11" fillId="11" borderId="0" xfId="1" applyFont="1" applyFill="1"/>
    <xf numFmtId="0" fontId="12" fillId="0" borderId="0" xfId="1" applyFont="1" applyAlignment="1">
      <alignment horizontal="center"/>
    </xf>
    <xf numFmtId="0" fontId="4" fillId="0" borderId="2" xfId="1" applyFont="1" applyBorder="1"/>
    <xf numFmtId="0" fontId="4" fillId="11" borderId="17" xfId="1" applyFont="1" applyFill="1" applyBorder="1" applyAlignment="1" applyProtection="1">
      <alignment horizontal="center"/>
      <protection locked="0"/>
    </xf>
    <xf numFmtId="0" fontId="4" fillId="11" borderId="0" xfId="1" applyFont="1" applyFill="1" applyBorder="1" applyAlignment="1" applyProtection="1">
      <alignment horizontal="center"/>
      <protection locked="0"/>
    </xf>
    <xf numFmtId="0" fontId="4" fillId="0" borderId="0" xfId="1" applyFont="1" applyBorder="1"/>
    <xf numFmtId="0" fontId="13" fillId="11" borderId="0" xfId="1" applyFont="1" applyFill="1" applyBorder="1" applyAlignment="1" applyProtection="1">
      <alignment vertical="top" wrapText="1"/>
      <protection locked="0"/>
    </xf>
    <xf numFmtId="0" fontId="13" fillId="11" borderId="0" xfId="1" applyFont="1" applyFill="1" applyBorder="1" applyAlignment="1" applyProtection="1">
      <alignment horizontal="center" vertical="top" wrapText="1"/>
      <protection locked="0"/>
    </xf>
    <xf numFmtId="0" fontId="4" fillId="0" borderId="0" xfId="1" applyFont="1" applyBorder="1" applyAlignment="1"/>
    <xf numFmtId="0" fontId="0" fillId="0" borderId="0" xfId="0" applyAlignment="1"/>
    <xf numFmtId="0" fontId="7" fillId="0" borderId="0" xfId="0" applyFont="1" applyAlignment="1"/>
    <xf numFmtId="0" fontId="3" fillId="0" borderId="0" xfId="1" applyFont="1" applyAlignment="1"/>
    <xf numFmtId="0" fontId="4" fillId="11" borderId="4" xfId="1" applyFont="1" applyFill="1" applyBorder="1" applyAlignment="1">
      <alignment horizontal="center" wrapText="1"/>
    </xf>
    <xf numFmtId="0" fontId="4" fillId="11" borderId="0" xfId="1" applyFont="1" applyFill="1" applyBorder="1" applyAlignment="1">
      <alignment wrapText="1"/>
    </xf>
    <xf numFmtId="4" fontId="3" fillId="0" borderId="9" xfId="1" applyNumberFormat="1" applyBorder="1" applyAlignment="1"/>
    <xf numFmtId="4" fontId="3" fillId="0" borderId="10" xfId="1" applyNumberFormat="1" applyBorder="1" applyAlignment="1"/>
    <xf numFmtId="4" fontId="3" fillId="0" borderId="4" xfId="1" applyNumberFormat="1" applyBorder="1" applyAlignment="1"/>
    <xf numFmtId="4" fontId="9" fillId="0" borderId="8" xfId="1" applyNumberFormat="1" applyFont="1" applyBorder="1" applyAlignment="1"/>
    <xf numFmtId="0" fontId="3" fillId="0" borderId="0" xfId="1" applyAlignment="1"/>
    <xf numFmtId="0" fontId="4" fillId="0" borderId="0" xfId="1" applyFont="1" applyAlignment="1"/>
    <xf numFmtId="0" fontId="4" fillId="0" borderId="17" xfId="1" applyFont="1" applyBorder="1" applyAlignment="1">
      <alignment vertical="center"/>
    </xf>
    <xf numFmtId="0" fontId="4" fillId="0" borderId="0" xfId="1" applyFont="1" applyBorder="1" applyAlignment="1">
      <alignment vertical="center"/>
    </xf>
  </cellXfs>
  <cellStyles count="443">
    <cellStyle name="=C:\WINNT\SYSTEM32\COMMAND.COM" xfId="3"/>
    <cellStyle name="20% - Énfasis1 2" xfId="4"/>
    <cellStyle name="20% - Énfasis2 2" xfId="5"/>
    <cellStyle name="20% - Énfasis3 2" xfId="6"/>
    <cellStyle name="20% - Énfasis4 2" xfId="7"/>
    <cellStyle name="40% - Énfasis3 2" xfId="8"/>
    <cellStyle name="60% - Énfasis3 2" xfId="9"/>
    <cellStyle name="60% - Énfasis4 2" xfId="10"/>
    <cellStyle name="60% - Énfasis6 2" xfId="11"/>
    <cellStyle name="Comma 10 4" xfId="12"/>
    <cellStyle name="Euro" xfId="13"/>
    <cellStyle name="Euro 2" xfId="14"/>
    <cellStyle name="Fecha" xfId="15"/>
    <cellStyle name="Fijo" xfId="16"/>
    <cellStyle name="HEADING1" xfId="17"/>
    <cellStyle name="HEADING2" xfId="18"/>
    <cellStyle name="Millares 10" xfId="19"/>
    <cellStyle name="Millares 11" xfId="20"/>
    <cellStyle name="Millares 12" xfId="21"/>
    <cellStyle name="Millares 13" xfId="22"/>
    <cellStyle name="Millares 14" xfId="23"/>
    <cellStyle name="Millares 15" xfId="24"/>
    <cellStyle name="Millares 16" xfId="25"/>
    <cellStyle name="Millares 2" xfId="2"/>
    <cellStyle name="Millares 2 10" xfId="26"/>
    <cellStyle name="Millares 2 10 2" xfId="27"/>
    <cellStyle name="Millares 2 11" xfId="28"/>
    <cellStyle name="Millares 2 11 2" xfId="29"/>
    <cellStyle name="Millares 2 12" xfId="30"/>
    <cellStyle name="Millares 2 12 2" xfId="31"/>
    <cellStyle name="Millares 2 13" xfId="32"/>
    <cellStyle name="Millares 2 13 2" xfId="33"/>
    <cellStyle name="Millares 2 14" xfId="34"/>
    <cellStyle name="Millares 2 14 2" xfId="35"/>
    <cellStyle name="Millares 2 15" xfId="36"/>
    <cellStyle name="Millares 2 15 2" xfId="37"/>
    <cellStyle name="Millares 2 16" xfId="38"/>
    <cellStyle name="Millares 2 16 2" xfId="39"/>
    <cellStyle name="Millares 2 17" xfId="40"/>
    <cellStyle name="Millares 2 17 2" xfId="41"/>
    <cellStyle name="Millares 2 18" xfId="42"/>
    <cellStyle name="Millares 2 18 2" xfId="43"/>
    <cellStyle name="Millares 2 19" xfId="44"/>
    <cellStyle name="Millares 2 2" xfId="45"/>
    <cellStyle name="Millares 2 2 10" xfId="46"/>
    <cellStyle name="Millares 2 2 11" xfId="47"/>
    <cellStyle name="Millares 2 2 12" xfId="48"/>
    <cellStyle name="Millares 2 2 13" xfId="49"/>
    <cellStyle name="Millares 2 2 14" xfId="50"/>
    <cellStyle name="Millares 2 2 15" xfId="51"/>
    <cellStyle name="Millares 2 2 16" xfId="52"/>
    <cellStyle name="Millares 2 2 17" xfId="53"/>
    <cellStyle name="Millares 2 2 18" xfId="54"/>
    <cellStyle name="Millares 2 2 19" xfId="55"/>
    <cellStyle name="Millares 2 2 2" xfId="56"/>
    <cellStyle name="Millares 2 2 2 2" xfId="57"/>
    <cellStyle name="Millares 2 2 20" xfId="58"/>
    <cellStyle name="Millares 2 2 21" xfId="59"/>
    <cellStyle name="Millares 2 2 22" xfId="60"/>
    <cellStyle name="Millares 2 2 23" xfId="61"/>
    <cellStyle name="Millares 2 2 24" xfId="62"/>
    <cellStyle name="Millares 2 2 25" xfId="63"/>
    <cellStyle name="Millares 2 2 26" xfId="64"/>
    <cellStyle name="Millares 2 2 27" xfId="65"/>
    <cellStyle name="Millares 2 2 28" xfId="66"/>
    <cellStyle name="Millares 2 2 29" xfId="67"/>
    <cellStyle name="Millares 2 2 3" xfId="68"/>
    <cellStyle name="Millares 2 2 3 2" xfId="69"/>
    <cellStyle name="Millares 2 2 30" xfId="70"/>
    <cellStyle name="Millares 2 2 4" xfId="71"/>
    <cellStyle name="Millares 2 2 5" xfId="72"/>
    <cellStyle name="Millares 2 2 6" xfId="73"/>
    <cellStyle name="Millares 2 2 7" xfId="74"/>
    <cellStyle name="Millares 2 2 8" xfId="75"/>
    <cellStyle name="Millares 2 2 9" xfId="76"/>
    <cellStyle name="Millares 2 20" xfId="77"/>
    <cellStyle name="Millares 2 21" xfId="78"/>
    <cellStyle name="Millares 2 22" xfId="79"/>
    <cellStyle name="Millares 2 23" xfId="80"/>
    <cellStyle name="Millares 2 24" xfId="81"/>
    <cellStyle name="Millares 2 25" xfId="82"/>
    <cellStyle name="Millares 2 26" xfId="83"/>
    <cellStyle name="Millares 2 27" xfId="84"/>
    <cellStyle name="Millares 2 28" xfId="85"/>
    <cellStyle name="Millares 2 29" xfId="86"/>
    <cellStyle name="Millares 2 3" xfId="87"/>
    <cellStyle name="Millares 2 3 10" xfId="88"/>
    <cellStyle name="Millares 2 3 11" xfId="89"/>
    <cellStyle name="Millares 2 3 12" xfId="90"/>
    <cellStyle name="Millares 2 3 13" xfId="91"/>
    <cellStyle name="Millares 2 3 14" xfId="92"/>
    <cellStyle name="Millares 2 3 15" xfId="93"/>
    <cellStyle name="Millares 2 3 16" xfId="94"/>
    <cellStyle name="Millares 2 3 17" xfId="95"/>
    <cellStyle name="Millares 2 3 18" xfId="96"/>
    <cellStyle name="Millares 2 3 19" xfId="97"/>
    <cellStyle name="Millares 2 3 2" xfId="98"/>
    <cellStyle name="Millares 2 3 2 2" xfId="99"/>
    <cellStyle name="Millares 2 3 20" xfId="100"/>
    <cellStyle name="Millares 2 3 21" xfId="101"/>
    <cellStyle name="Millares 2 3 22" xfId="102"/>
    <cellStyle name="Millares 2 3 23" xfId="103"/>
    <cellStyle name="Millares 2 3 24" xfId="104"/>
    <cellStyle name="Millares 2 3 25" xfId="105"/>
    <cellStyle name="Millares 2 3 3" xfId="106"/>
    <cellStyle name="Millares 2 3 4" xfId="107"/>
    <cellStyle name="Millares 2 3 5" xfId="108"/>
    <cellStyle name="Millares 2 3 6" xfId="109"/>
    <cellStyle name="Millares 2 3 7" xfId="110"/>
    <cellStyle name="Millares 2 3 8" xfId="111"/>
    <cellStyle name="Millares 2 3 9" xfId="112"/>
    <cellStyle name="Millares 2 30" xfId="113"/>
    <cellStyle name="Millares 2 31" xfId="114"/>
    <cellStyle name="Millares 2 4" xfId="115"/>
    <cellStyle name="Millares 2 4 2" xfId="116"/>
    <cellStyle name="Millares 2 5" xfId="117"/>
    <cellStyle name="Millares 2 5 2" xfId="118"/>
    <cellStyle name="Millares 2 6" xfId="119"/>
    <cellStyle name="Millares 2 6 2" xfId="120"/>
    <cellStyle name="Millares 2 7" xfId="121"/>
    <cellStyle name="Millares 2 7 2" xfId="122"/>
    <cellStyle name="Millares 2 8" xfId="123"/>
    <cellStyle name="Millares 2 8 2" xfId="124"/>
    <cellStyle name="Millares 2 9" xfId="125"/>
    <cellStyle name="Millares 2 9 2" xfId="126"/>
    <cellStyle name="Millares 3" xfId="127"/>
    <cellStyle name="Millares 3 2" xfId="128"/>
    <cellStyle name="Millares 3 3" xfId="129"/>
    <cellStyle name="Millares 3 4" xfId="130"/>
    <cellStyle name="Millares 3 5" xfId="131"/>
    <cellStyle name="Millares 3 6" xfId="132"/>
    <cellStyle name="Millares 3 7" xfId="133"/>
    <cellStyle name="Millares 3 8" xfId="134"/>
    <cellStyle name="Millares 4" xfId="135"/>
    <cellStyle name="Millares 4 2" xfId="136"/>
    <cellStyle name="Millares 4 3" xfId="137"/>
    <cellStyle name="Millares 5" xfId="138"/>
    <cellStyle name="Millares 6" xfId="139"/>
    <cellStyle name="Millares 7" xfId="140"/>
    <cellStyle name="Millares 8" xfId="141"/>
    <cellStyle name="Millares 8 2" xfId="142"/>
    <cellStyle name="Millares 9" xfId="143"/>
    <cellStyle name="Moneda 2" xfId="144"/>
    <cellStyle name="Moneda 2 2" xfId="145"/>
    <cellStyle name="Moneda 2 3" xfId="146"/>
    <cellStyle name="Moneda 3" xfId="147"/>
    <cellStyle name="Normal" xfId="0" builtinId="0"/>
    <cellStyle name="Normal 10" xfId="148"/>
    <cellStyle name="Normal 10 2" xfId="149"/>
    <cellStyle name="Normal 10 3" xfId="150"/>
    <cellStyle name="Normal 10 4" xfId="151"/>
    <cellStyle name="Normal 10 5" xfId="152"/>
    <cellStyle name="Normal 10 6" xfId="153"/>
    <cellStyle name="Normal 11" xfId="154"/>
    <cellStyle name="Normal 11 2" xfId="155"/>
    <cellStyle name="Normal 12" xfId="156"/>
    <cellStyle name="Normal 12 2" xfId="157"/>
    <cellStyle name="Normal 12 3" xfId="158"/>
    <cellStyle name="Normal 13" xfId="159"/>
    <cellStyle name="Normal 13 2" xfId="160"/>
    <cellStyle name="Normal 14" xfId="161"/>
    <cellStyle name="Normal 14 2" xfId="162"/>
    <cellStyle name="Normal 15" xfId="163"/>
    <cellStyle name="Normal 16" xfId="164"/>
    <cellStyle name="Normal 2" xfId="1"/>
    <cellStyle name="Normal 2 10" xfId="165"/>
    <cellStyle name="Normal 2 10 2" xfId="166"/>
    <cellStyle name="Normal 2 10 3" xfId="167"/>
    <cellStyle name="Normal 2 10 4" xfId="168"/>
    <cellStyle name="Normal 2 11" xfId="169"/>
    <cellStyle name="Normal 2 11 2" xfId="170"/>
    <cellStyle name="Normal 2 11 3" xfId="171"/>
    <cellStyle name="Normal 2 11 4" xfId="172"/>
    <cellStyle name="Normal 2 12" xfId="173"/>
    <cellStyle name="Normal 2 12 2" xfId="174"/>
    <cellStyle name="Normal 2 12 3" xfId="175"/>
    <cellStyle name="Normal 2 12 4" xfId="176"/>
    <cellStyle name="Normal 2 13" xfId="177"/>
    <cellStyle name="Normal 2 13 2" xfId="178"/>
    <cellStyle name="Normal 2 13 3" xfId="179"/>
    <cellStyle name="Normal 2 13 4" xfId="180"/>
    <cellStyle name="Normal 2 14" xfId="181"/>
    <cellStyle name="Normal 2 14 2" xfId="182"/>
    <cellStyle name="Normal 2 14 3" xfId="183"/>
    <cellStyle name="Normal 2 14 4" xfId="184"/>
    <cellStyle name="Normal 2 15" xfId="185"/>
    <cellStyle name="Normal 2 15 2" xfId="186"/>
    <cellStyle name="Normal 2 15 3" xfId="187"/>
    <cellStyle name="Normal 2 15 4" xfId="188"/>
    <cellStyle name="Normal 2 16" xfId="189"/>
    <cellStyle name="Normal 2 16 2" xfId="190"/>
    <cellStyle name="Normal 2 16 3" xfId="191"/>
    <cellStyle name="Normal 2 16 4" xfId="192"/>
    <cellStyle name="Normal 2 17" xfId="193"/>
    <cellStyle name="Normal 2 17 2" xfId="194"/>
    <cellStyle name="Normal 2 17 3" xfId="195"/>
    <cellStyle name="Normal 2 17 4" xfId="196"/>
    <cellStyle name="Normal 2 18" xfId="197"/>
    <cellStyle name="Normal 2 18 2" xfId="198"/>
    <cellStyle name="Normal 2 18 3" xfId="199"/>
    <cellStyle name="Normal 2 19" xfId="200"/>
    <cellStyle name="Normal 2 19 2" xfId="201"/>
    <cellStyle name="Normal 2 2" xfId="202"/>
    <cellStyle name="Normal 2 2 10" xfId="203"/>
    <cellStyle name="Normal 2 2 11" xfId="204"/>
    <cellStyle name="Normal 2 2 12" xfId="205"/>
    <cellStyle name="Normal 2 2 13" xfId="206"/>
    <cellStyle name="Normal 2 2 14" xfId="207"/>
    <cellStyle name="Normal 2 2 15" xfId="208"/>
    <cellStyle name="Normal 2 2 16" xfId="209"/>
    <cellStyle name="Normal 2 2 17" xfId="210"/>
    <cellStyle name="Normal 2 2 18" xfId="211"/>
    <cellStyle name="Normal 2 2 19" xfId="212"/>
    <cellStyle name="Normal 2 2 2" xfId="213"/>
    <cellStyle name="Normal 2 2 2 2" xfId="214"/>
    <cellStyle name="Normal 2 2 2 3" xfId="215"/>
    <cellStyle name="Normal 2 2 2 4" xfId="216"/>
    <cellStyle name="Normal 2 2 2 5" xfId="217"/>
    <cellStyle name="Normal 2 2 2 6" xfId="218"/>
    <cellStyle name="Normal 2 2 2 7" xfId="219"/>
    <cellStyle name="Normal 2 2 20" xfId="220"/>
    <cellStyle name="Normal 2 2 21" xfId="221"/>
    <cellStyle name="Normal 2 2 22" xfId="222"/>
    <cellStyle name="Normal 2 2 23" xfId="223"/>
    <cellStyle name="Normal 2 2 3" xfId="224"/>
    <cellStyle name="Normal 2 2 4" xfId="225"/>
    <cellStyle name="Normal 2 2 5" xfId="226"/>
    <cellStyle name="Normal 2 2 6" xfId="227"/>
    <cellStyle name="Normal 2 2 7" xfId="228"/>
    <cellStyle name="Normal 2 2 8" xfId="229"/>
    <cellStyle name="Normal 2 2 9" xfId="230"/>
    <cellStyle name="Normal 2 20" xfId="231"/>
    <cellStyle name="Normal 2 20 2" xfId="232"/>
    <cellStyle name="Normal 2 21" xfId="233"/>
    <cellStyle name="Normal 2 21 2" xfId="234"/>
    <cellStyle name="Normal 2 22" xfId="235"/>
    <cellStyle name="Normal 2 22 2" xfId="236"/>
    <cellStyle name="Normal 2 23" xfId="237"/>
    <cellStyle name="Normal 2 24" xfId="238"/>
    <cellStyle name="Normal 2 25" xfId="239"/>
    <cellStyle name="Normal 2 26" xfId="240"/>
    <cellStyle name="Normal 2 27" xfId="241"/>
    <cellStyle name="Normal 2 28" xfId="242"/>
    <cellStyle name="Normal 2 29" xfId="243"/>
    <cellStyle name="Normal 2 3" xfId="244"/>
    <cellStyle name="Normal 2 3 10" xfId="245"/>
    <cellStyle name="Normal 2 3 11" xfId="246"/>
    <cellStyle name="Normal 2 3 12" xfId="247"/>
    <cellStyle name="Normal 2 3 13" xfId="248"/>
    <cellStyle name="Normal 2 3 14" xfId="249"/>
    <cellStyle name="Normal 2 3 15" xfId="250"/>
    <cellStyle name="Normal 2 3 16" xfId="251"/>
    <cellStyle name="Normal 2 3 17" xfId="252"/>
    <cellStyle name="Normal 2 3 2" xfId="253"/>
    <cellStyle name="Normal 2 3 2 10" xfId="254"/>
    <cellStyle name="Normal 2 3 2 11" xfId="255"/>
    <cellStyle name="Normal 2 3 2 12" xfId="256"/>
    <cellStyle name="Normal 2 3 2 13" xfId="257"/>
    <cellStyle name="Normal 2 3 2 14" xfId="258"/>
    <cellStyle name="Normal 2 3 2 15" xfId="259"/>
    <cellStyle name="Normal 2 3 2 16" xfId="260"/>
    <cellStyle name="Normal 2 3 2 17" xfId="261"/>
    <cellStyle name="Normal 2 3 2 2" xfId="262"/>
    <cellStyle name="Normal 2 3 2 3" xfId="263"/>
    <cellStyle name="Normal 2 3 2 4" xfId="264"/>
    <cellStyle name="Normal 2 3 2 5" xfId="265"/>
    <cellStyle name="Normal 2 3 2 6" xfId="266"/>
    <cellStyle name="Normal 2 3 2 7" xfId="267"/>
    <cellStyle name="Normal 2 3 2 8" xfId="268"/>
    <cellStyle name="Normal 2 3 2 9" xfId="269"/>
    <cellStyle name="Normal 2 3 3" xfId="270"/>
    <cellStyle name="Normal 2 3 4" xfId="271"/>
    <cellStyle name="Normal 2 3 5" xfId="272"/>
    <cellStyle name="Normal 2 3 6" xfId="273"/>
    <cellStyle name="Normal 2 3 7" xfId="274"/>
    <cellStyle name="Normal 2 3 8" xfId="275"/>
    <cellStyle name="Normal 2 3 8 2" xfId="276"/>
    <cellStyle name="Normal 2 3 9" xfId="277"/>
    <cellStyle name="Normal 2 30" xfId="278"/>
    <cellStyle name="Normal 2 31" xfId="279"/>
    <cellStyle name="Normal 2 4" xfId="280"/>
    <cellStyle name="Normal 2 4 2" xfId="281"/>
    <cellStyle name="Normal 2 4 3" xfId="282"/>
    <cellStyle name="Normal 2 4 4" xfId="283"/>
    <cellStyle name="Normal 2 5" xfId="284"/>
    <cellStyle name="Normal 2 5 2" xfId="285"/>
    <cellStyle name="Normal 2 5 3" xfId="286"/>
    <cellStyle name="Normal 2 5 4" xfId="287"/>
    <cellStyle name="Normal 2 6" xfId="288"/>
    <cellStyle name="Normal 2 6 2" xfId="289"/>
    <cellStyle name="Normal 2 6 3" xfId="290"/>
    <cellStyle name="Normal 2 6 4" xfId="291"/>
    <cellStyle name="Normal 2 7" xfId="292"/>
    <cellStyle name="Normal 2 7 2" xfId="293"/>
    <cellStyle name="Normal 2 7 3" xfId="294"/>
    <cellStyle name="Normal 2 7 4" xfId="295"/>
    <cellStyle name="Normal 2 8" xfId="296"/>
    <cellStyle name="Normal 2 8 2" xfId="297"/>
    <cellStyle name="Normal 2 8 3" xfId="298"/>
    <cellStyle name="Normal 2 8 4" xfId="299"/>
    <cellStyle name="Normal 2 82" xfId="300"/>
    <cellStyle name="Normal 2 83" xfId="301"/>
    <cellStyle name="Normal 2 86" xfId="302"/>
    <cellStyle name="Normal 2 9" xfId="303"/>
    <cellStyle name="Normal 2 9 2" xfId="304"/>
    <cellStyle name="Normal 2 9 3" xfId="305"/>
    <cellStyle name="Normal 2 9 4" xfId="306"/>
    <cellStyle name="Normal 3" xfId="307"/>
    <cellStyle name="Normal 3 10" xfId="308"/>
    <cellStyle name="Normal 3 11" xfId="309"/>
    <cellStyle name="Normal 3 2" xfId="310"/>
    <cellStyle name="Normal 3 3" xfId="311"/>
    <cellStyle name="Normal 3 4" xfId="312"/>
    <cellStyle name="Normal 3 5" xfId="313"/>
    <cellStyle name="Normal 3 6" xfId="314"/>
    <cellStyle name="Normal 3 7" xfId="315"/>
    <cellStyle name="Normal 3 8" xfId="316"/>
    <cellStyle name="Normal 3 9" xfId="317"/>
    <cellStyle name="Normal 4" xfId="318"/>
    <cellStyle name="Normal 4 10" xfId="319"/>
    <cellStyle name="Normal 4 11" xfId="320"/>
    <cellStyle name="Normal 4 12" xfId="321"/>
    <cellStyle name="Normal 4 13" xfId="322"/>
    <cellStyle name="Normal 4 14" xfId="323"/>
    <cellStyle name="Normal 4 15" xfId="324"/>
    <cellStyle name="Normal 4 16" xfId="325"/>
    <cellStyle name="Normal 4 17" xfId="326"/>
    <cellStyle name="Normal 4 18" xfId="327"/>
    <cellStyle name="Normal 4 19" xfId="328"/>
    <cellStyle name="Normal 4 2" xfId="329"/>
    <cellStyle name="Normal 4 2 2" xfId="330"/>
    <cellStyle name="Normal 4 20" xfId="331"/>
    <cellStyle name="Normal 4 21" xfId="332"/>
    <cellStyle name="Normal 4 22" xfId="333"/>
    <cellStyle name="Normal 4 3" xfId="334"/>
    <cellStyle name="Normal 4 3 2" xfId="335"/>
    <cellStyle name="Normal 4 4" xfId="336"/>
    <cellStyle name="Normal 4 4 2" xfId="337"/>
    <cellStyle name="Normal 4 5" xfId="338"/>
    <cellStyle name="Normal 4 5 2" xfId="339"/>
    <cellStyle name="Normal 4 6" xfId="340"/>
    <cellStyle name="Normal 4 7" xfId="341"/>
    <cellStyle name="Normal 4 8" xfId="342"/>
    <cellStyle name="Normal 4 9" xfId="343"/>
    <cellStyle name="Normal 5" xfId="344"/>
    <cellStyle name="Normal 5 10" xfId="345"/>
    <cellStyle name="Normal 5 10 2" xfId="346"/>
    <cellStyle name="Normal 5 11" xfId="347"/>
    <cellStyle name="Normal 5 11 2" xfId="348"/>
    <cellStyle name="Normal 5 12" xfId="349"/>
    <cellStyle name="Normal 5 12 2" xfId="350"/>
    <cellStyle name="Normal 5 13" xfId="351"/>
    <cellStyle name="Normal 5 13 2" xfId="352"/>
    <cellStyle name="Normal 5 14" xfId="353"/>
    <cellStyle name="Normal 5 14 2" xfId="354"/>
    <cellStyle name="Normal 5 15" xfId="355"/>
    <cellStyle name="Normal 5 15 2" xfId="356"/>
    <cellStyle name="Normal 5 16" xfId="357"/>
    <cellStyle name="Normal 5 16 2" xfId="358"/>
    <cellStyle name="Normal 5 17" xfId="359"/>
    <cellStyle name="Normal 5 17 2" xfId="360"/>
    <cellStyle name="Normal 5 18" xfId="361"/>
    <cellStyle name="Normal 5 19" xfId="362"/>
    <cellStyle name="Normal 5 2" xfId="363"/>
    <cellStyle name="Normal 5 2 2" xfId="364"/>
    <cellStyle name="Normal 5 20" xfId="365"/>
    <cellStyle name="Normal 5 21" xfId="366"/>
    <cellStyle name="Normal 5 22" xfId="367"/>
    <cellStyle name="Normal 5 3" xfId="368"/>
    <cellStyle name="Normal 5 3 2" xfId="369"/>
    <cellStyle name="Normal 5 3 3" xfId="370"/>
    <cellStyle name="Normal 5 4" xfId="371"/>
    <cellStyle name="Normal 5 4 2" xfId="372"/>
    <cellStyle name="Normal 5 4 3" xfId="373"/>
    <cellStyle name="Normal 5 5" xfId="374"/>
    <cellStyle name="Normal 5 5 2" xfId="375"/>
    <cellStyle name="Normal 5 5 3" xfId="376"/>
    <cellStyle name="Normal 5 6" xfId="377"/>
    <cellStyle name="Normal 5 6 2" xfId="378"/>
    <cellStyle name="Normal 5 7" xfId="379"/>
    <cellStyle name="Normal 5 7 2" xfId="380"/>
    <cellStyle name="Normal 5 7 3" xfId="381"/>
    <cellStyle name="Normal 5 8" xfId="382"/>
    <cellStyle name="Normal 5 8 2" xfId="383"/>
    <cellStyle name="Normal 5 9" xfId="384"/>
    <cellStyle name="Normal 5 9 2" xfId="385"/>
    <cellStyle name="Normal 56" xfId="386"/>
    <cellStyle name="Normal 56 2" xfId="387"/>
    <cellStyle name="Normal 6" xfId="388"/>
    <cellStyle name="Normal 6 2" xfId="389"/>
    <cellStyle name="Normal 6 2 2" xfId="390"/>
    <cellStyle name="Normal 6 3" xfId="391"/>
    <cellStyle name="Normal 6 4" xfId="392"/>
    <cellStyle name="Normal 7" xfId="393"/>
    <cellStyle name="Normal 7 10" xfId="394"/>
    <cellStyle name="Normal 7 11" xfId="395"/>
    <cellStyle name="Normal 7 12" xfId="396"/>
    <cellStyle name="Normal 7 13" xfId="397"/>
    <cellStyle name="Normal 7 14" xfId="398"/>
    <cellStyle name="Normal 7 15" xfId="399"/>
    <cellStyle name="Normal 7 16" xfId="400"/>
    <cellStyle name="Normal 7 17" xfId="401"/>
    <cellStyle name="Normal 7 18" xfId="402"/>
    <cellStyle name="Normal 7 19" xfId="403"/>
    <cellStyle name="Normal 7 2" xfId="404"/>
    <cellStyle name="Normal 7 3" xfId="405"/>
    <cellStyle name="Normal 7 4" xfId="406"/>
    <cellStyle name="Normal 7 5" xfId="407"/>
    <cellStyle name="Normal 7 6" xfId="408"/>
    <cellStyle name="Normal 7 7" xfId="409"/>
    <cellStyle name="Normal 7 8" xfId="410"/>
    <cellStyle name="Normal 7 9" xfId="411"/>
    <cellStyle name="Normal 8" xfId="412"/>
    <cellStyle name="Normal 8 2" xfId="413"/>
    <cellStyle name="Normal 9" xfId="414"/>
    <cellStyle name="Normal 9 2" xfId="415"/>
    <cellStyle name="Normal 9 3" xfId="416"/>
    <cellStyle name="Normal 9 4" xfId="417"/>
    <cellStyle name="Notas 2" xfId="418"/>
    <cellStyle name="Notas 2 2" xfId="419"/>
    <cellStyle name="Notas 9" xfId="420"/>
    <cellStyle name="Porcentaje 2" xfId="421"/>
    <cellStyle name="Porcentaje 2 2" xfId="422"/>
    <cellStyle name="Porcentaje 3" xfId="423"/>
    <cellStyle name="Porcentual 2" xfId="424"/>
    <cellStyle name="Porcentual 2 2" xfId="425"/>
    <cellStyle name="Porcentual 2 3" xfId="426"/>
    <cellStyle name="Porcentual 3" xfId="427"/>
    <cellStyle name="SAPBEXstdItem" xfId="428"/>
    <cellStyle name="Texto explicativo 2" xfId="429"/>
    <cellStyle name="Total 10" xfId="430"/>
    <cellStyle name="Total 11" xfId="431"/>
    <cellStyle name="Total 12" xfId="432"/>
    <cellStyle name="Total 13" xfId="433"/>
    <cellStyle name="Total 14" xfId="434"/>
    <cellStyle name="Total 2" xfId="435"/>
    <cellStyle name="Total 3" xfId="436"/>
    <cellStyle name="Total 4" xfId="437"/>
    <cellStyle name="Total 5" xfId="438"/>
    <cellStyle name="Total 6" xfId="439"/>
    <cellStyle name="Total 7" xfId="440"/>
    <cellStyle name="Total 8" xfId="441"/>
    <cellStyle name="Total 9" xfId="4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UGO/Desktop/TV4N/FINANCIEROS%20ENTREGADA%20A%20TERCEROS/INFORMACION%20EN%20TRANSPARENCIA%20A%2018AGO17/2018/2do%20trimestre%202018/FORMATOS%202trim18%20ENVIADOS%20IMPRES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cha"/>
      <sheetName val="ESF"/>
      <sheetName val="BASE ESF"/>
      <sheetName val="EA"/>
      <sheetName val="BASE EA"/>
      <sheetName val="EVHP"/>
      <sheetName val="BASE EVHP"/>
      <sheetName val="ECSF"/>
      <sheetName val="BASE ECSF"/>
      <sheetName val="EFE"/>
      <sheetName val="base efe"/>
      <sheetName val="EAA"/>
      <sheetName val="base EAA"/>
      <sheetName val="EADOP"/>
      <sheetName val="base eadp"/>
      <sheetName val="pc"/>
      <sheetName val="NOTAS (2)"/>
      <sheetName val="NOTAS"/>
      <sheetName val="NDM 1"/>
      <sheetName val="DEP EN GARANTIA"/>
      <sheetName val="COG"/>
      <sheetName val="base cog"/>
      <sheetName val="CTG"/>
      <sheetName val="BASE CTG"/>
      <sheetName val="CFG"/>
      <sheetName val="base cfg"/>
      <sheetName val="CAdmon"/>
      <sheetName val="EGRESOS"/>
      <sheetName val="base cadmon"/>
      <sheetName val="EAIF"/>
      <sheetName val="BASE EAIF"/>
      <sheetName val="EAIF (2)"/>
      <sheetName val="EAIC"/>
      <sheetName val="BASE EAIC"/>
      <sheetName val="EAIE"/>
      <sheetName val="base eaie"/>
      <sheetName val="en"/>
      <sheetName val="in"/>
      <sheetName val="IPF"/>
      <sheetName val="FF"/>
      <sheetName val="gcp2"/>
      <sheetName val="GTO"/>
      <sheetName val="IR"/>
      <sheetName val="BIM"/>
      <sheetName val="Hoja4"/>
      <sheetName val="Hoja8"/>
      <sheetName val="ingresos"/>
      <sheetName val="IR (2)"/>
      <sheetName val="PyPI"/>
      <sheetName val="EB"/>
      <sheetName val="RCTAB"/>
      <sheetName val="MPAS"/>
      <sheetName val="dgtof2"/>
      <sheetName val="F1"/>
      <sheetName val="F2"/>
      <sheetName val="F3"/>
      <sheetName val="F4"/>
      <sheetName val="F5"/>
      <sheetName val="F6a"/>
      <sheetName val="F6b"/>
      <sheetName val="F6c"/>
      <sheetName val="F6d (2)"/>
      <sheetName val="Hoja1"/>
    </sheetNames>
    <sheetDataSet>
      <sheetData sheetId="0">
        <row r="4">
          <cell r="B4" t="str">
            <v>AL 30 de Junio de 2018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  <pageSetUpPr fitToPage="1"/>
  </sheetPr>
  <dimension ref="A1:Q50"/>
  <sheetViews>
    <sheetView showGridLines="0" tabSelected="1" workbookViewId="0">
      <selection activeCell="H22" sqref="H22"/>
    </sheetView>
  </sheetViews>
  <sheetFormatPr baseColWidth="10" defaultColWidth="11.42578125" defaultRowHeight="12.75" x14ac:dyDescent="0.2"/>
  <cols>
    <col min="1" max="1" width="6.5703125" style="1" customWidth="1"/>
    <col min="2" max="2" width="3.85546875" style="2" customWidth="1"/>
    <col min="3" max="3" width="2.42578125" style="1" customWidth="1"/>
    <col min="4" max="4" width="4.5703125" style="4" customWidth="1"/>
    <col min="5" max="5" width="45.140625" style="4" customWidth="1"/>
    <col min="6" max="6" width="15" style="4" customWidth="1"/>
    <col min="7" max="7" width="14.7109375" style="4" customWidth="1"/>
    <col min="8" max="8" width="15.5703125" style="4" customWidth="1"/>
    <col min="9" max="9" width="14.7109375" style="4" customWidth="1"/>
    <col min="10" max="10" width="15.85546875" style="4" customWidth="1"/>
    <col min="11" max="11" width="14.7109375" style="4" customWidth="1"/>
    <col min="12" max="12" width="15.28515625" style="4" customWidth="1"/>
    <col min="13" max="13" width="14.42578125" style="4" customWidth="1"/>
    <col min="14" max="14" width="3.7109375" style="1" customWidth="1"/>
    <col min="15" max="16384" width="11.42578125" style="4"/>
  </cols>
  <sheetData>
    <row r="1" spans="1:17" ht="14.25" customHeight="1" x14ac:dyDescent="0.2">
      <c r="D1" s="3" t="s">
        <v>0</v>
      </c>
      <c r="E1" s="3"/>
      <c r="F1" s="3"/>
      <c r="G1" s="3"/>
      <c r="H1" s="3"/>
      <c r="I1" s="3"/>
      <c r="J1" s="3"/>
      <c r="K1" s="3"/>
      <c r="L1" s="3"/>
      <c r="M1" s="3"/>
    </row>
    <row r="2" spans="1:17" ht="14.25" customHeight="1" x14ac:dyDescent="0.25">
      <c r="D2" s="3" t="s">
        <v>1</v>
      </c>
      <c r="E2" s="3"/>
      <c r="F2" s="3"/>
      <c r="G2" s="3"/>
      <c r="H2" s="3"/>
      <c r="I2" s="3"/>
      <c r="J2" s="3"/>
      <c r="K2" s="3"/>
      <c r="L2" s="3"/>
      <c r="M2" s="3"/>
    </row>
    <row r="3" spans="1:17" ht="14.25" customHeight="1" x14ac:dyDescent="0.2">
      <c r="D3" s="3" t="str">
        <f>+[1]fecha!B4</f>
        <v>AL 30 de Junio de 2018</v>
      </c>
      <c r="E3" s="3"/>
      <c r="F3" s="3"/>
      <c r="G3" s="3"/>
      <c r="H3" s="3"/>
      <c r="I3" s="3"/>
      <c r="J3" s="3"/>
      <c r="K3" s="3"/>
      <c r="L3" s="3"/>
      <c r="M3" s="3"/>
    </row>
    <row r="4" spans="1:17" s="1" customFormat="1" ht="6.75" customHeight="1" x14ac:dyDescent="0.2">
      <c r="B4" s="2"/>
    </row>
    <row r="5" spans="1:17" s="1" customFormat="1" ht="18" customHeight="1" x14ac:dyDescent="0.2">
      <c r="B5" s="2"/>
      <c r="E5" s="5" t="s">
        <v>2</v>
      </c>
      <c r="F5" s="6" t="s">
        <v>3</v>
      </c>
      <c r="G5" s="7"/>
      <c r="H5" s="6"/>
      <c r="I5" s="6"/>
      <c r="J5" s="8"/>
      <c r="K5" s="8"/>
      <c r="L5" s="8"/>
    </row>
    <row r="6" spans="1:17" s="1" customFormat="1" ht="6.75" customHeight="1" x14ac:dyDescent="0.2">
      <c r="B6" s="2"/>
    </row>
    <row r="7" spans="1:17" ht="12.75" customHeight="1" x14ac:dyDescent="0.2">
      <c r="D7" s="9" t="s">
        <v>4</v>
      </c>
      <c r="E7" s="9"/>
      <c r="F7" s="10" t="s">
        <v>5</v>
      </c>
      <c r="G7" s="10"/>
      <c r="H7" s="10"/>
      <c r="I7" s="10"/>
      <c r="J7" s="10"/>
      <c r="K7" s="10"/>
      <c r="L7" s="10"/>
      <c r="M7" s="10" t="s">
        <v>6</v>
      </c>
    </row>
    <row r="8" spans="1:17" ht="25.5" x14ac:dyDescent="0.2">
      <c r="D8" s="9"/>
      <c r="E8" s="9"/>
      <c r="F8" s="11" t="s">
        <v>7</v>
      </c>
      <c r="G8" s="11" t="s">
        <v>8</v>
      </c>
      <c r="H8" s="11" t="s">
        <v>9</v>
      </c>
      <c r="I8" s="11" t="s">
        <v>10</v>
      </c>
      <c r="J8" s="11" t="s">
        <v>11</v>
      </c>
      <c r="K8" s="11" t="s">
        <v>12</v>
      </c>
      <c r="L8" s="11" t="s">
        <v>13</v>
      </c>
      <c r="M8" s="10"/>
    </row>
    <row r="9" spans="1:17" ht="11.25" customHeight="1" x14ac:dyDescent="0.2">
      <c r="D9" s="9"/>
      <c r="E9" s="9"/>
      <c r="F9" s="11">
        <v>1</v>
      </c>
      <c r="G9" s="11">
        <v>2</v>
      </c>
      <c r="H9" s="11" t="s">
        <v>14</v>
      </c>
      <c r="I9" s="11">
        <v>4</v>
      </c>
      <c r="J9" s="11">
        <v>5</v>
      </c>
      <c r="K9" s="11">
        <v>6</v>
      </c>
      <c r="L9" s="11">
        <v>7</v>
      </c>
      <c r="M9" s="11" t="s">
        <v>15</v>
      </c>
    </row>
    <row r="10" spans="1:17" ht="12.75" customHeight="1" x14ac:dyDescent="0.25">
      <c r="A10"/>
      <c r="B10" s="12"/>
      <c r="D10" s="13" t="s">
        <v>16</v>
      </c>
      <c r="E10" s="13"/>
      <c r="F10" s="14">
        <f>SUM(F11:F16)</f>
        <v>46255679.920000002</v>
      </c>
      <c r="G10" s="15">
        <f>SUM(G11:G16)</f>
        <v>2069516.49</v>
      </c>
      <c r="H10" s="16">
        <f t="shared" ref="H10:H24" si="0">+F10+G10</f>
        <v>48325196.410000004</v>
      </c>
      <c r="I10" s="14">
        <f>SUM(I11:I16)</f>
        <v>21667113.989999998</v>
      </c>
      <c r="J10" s="14">
        <f>SUM(J11:J16)</f>
        <v>20374650</v>
      </c>
      <c r="K10" s="14">
        <f>SUM(K11:K16)</f>
        <v>20374650</v>
      </c>
      <c r="L10" s="15">
        <f>SUM(L11:L16)</f>
        <v>20374650</v>
      </c>
      <c r="M10" s="17">
        <f>+H10-J10</f>
        <v>27950546.410000004</v>
      </c>
    </row>
    <row r="11" spans="1:17" ht="15" x14ac:dyDescent="0.25">
      <c r="A11"/>
      <c r="B11" s="12"/>
      <c r="C11" s="18"/>
      <c r="D11" s="19"/>
      <c r="E11" s="20" t="s">
        <v>17</v>
      </c>
      <c r="F11" s="21">
        <v>10731972</v>
      </c>
      <c r="G11" s="22">
        <v>342549.79</v>
      </c>
      <c r="H11" s="23">
        <f t="shared" si="0"/>
        <v>11074521.789999999</v>
      </c>
      <c r="I11" s="21">
        <v>5452742.7300000004</v>
      </c>
      <c r="J11" s="21">
        <v>5051690.1100000003</v>
      </c>
      <c r="K11" s="21">
        <v>5051690.1100000003</v>
      </c>
      <c r="L11" s="22">
        <v>5051690.1100000003</v>
      </c>
      <c r="M11" s="24">
        <f t="shared" ref="M11:M16" si="1">H11-J11</f>
        <v>6022831.6799999988</v>
      </c>
      <c r="N11" s="25"/>
      <c r="O11" s="25"/>
      <c r="P11" s="25"/>
      <c r="Q11" s="25"/>
    </row>
    <row r="12" spans="1:17" ht="15" x14ac:dyDescent="0.25">
      <c r="A12"/>
      <c r="B12" s="12"/>
      <c r="C12" s="18"/>
      <c r="D12" s="26"/>
      <c r="E12" s="20" t="s">
        <v>18</v>
      </c>
      <c r="F12" s="21">
        <v>5000000</v>
      </c>
      <c r="G12" s="22">
        <v>-371013.09</v>
      </c>
      <c r="H12" s="23">
        <f t="shared" si="0"/>
        <v>4628986.91</v>
      </c>
      <c r="I12" s="21">
        <v>2481203.19</v>
      </c>
      <c r="J12" s="21">
        <v>2481203.1800000002</v>
      </c>
      <c r="K12" s="21">
        <v>2481203.1800000002</v>
      </c>
      <c r="L12" s="22">
        <v>2481203.1800000002</v>
      </c>
      <c r="M12" s="24">
        <f t="shared" si="1"/>
        <v>2147783.73</v>
      </c>
      <c r="N12" s="25"/>
      <c r="O12" s="25"/>
      <c r="P12" s="25"/>
      <c r="Q12" s="25"/>
    </row>
    <row r="13" spans="1:17" ht="15" x14ac:dyDescent="0.25">
      <c r="A13"/>
      <c r="B13" s="12"/>
      <c r="C13" s="18"/>
      <c r="D13" s="26"/>
      <c r="E13" s="20" t="s">
        <v>19</v>
      </c>
      <c r="F13" s="21">
        <v>14449997</v>
      </c>
      <c r="G13" s="22">
        <v>297287.32</v>
      </c>
      <c r="H13" s="23">
        <f t="shared" si="0"/>
        <v>14747284.32</v>
      </c>
      <c r="I13" s="21">
        <v>5041002.3600000003</v>
      </c>
      <c r="J13" s="21">
        <v>4664620.05</v>
      </c>
      <c r="K13" s="21">
        <v>4664620.05</v>
      </c>
      <c r="L13" s="22">
        <v>4664620.05</v>
      </c>
      <c r="M13" s="24">
        <f t="shared" si="1"/>
        <v>10082664.27</v>
      </c>
      <c r="N13" s="25"/>
      <c r="O13" s="25"/>
      <c r="P13" s="25"/>
      <c r="Q13" s="25"/>
    </row>
    <row r="14" spans="1:17" ht="15" x14ac:dyDescent="0.25">
      <c r="A14"/>
      <c r="B14" s="12"/>
      <c r="C14" s="18"/>
      <c r="D14" s="26"/>
      <c r="E14" s="20" t="s">
        <v>20</v>
      </c>
      <c r="F14" s="21">
        <v>3622818.92</v>
      </c>
      <c r="G14" s="22">
        <v>112273.59</v>
      </c>
      <c r="H14" s="23">
        <f t="shared" si="0"/>
        <v>3735092.51</v>
      </c>
      <c r="I14" s="21">
        <v>1738945.78</v>
      </c>
      <c r="J14" s="21">
        <v>1600847.49</v>
      </c>
      <c r="K14" s="21">
        <v>1600847.49</v>
      </c>
      <c r="L14" s="22">
        <v>1600847.49</v>
      </c>
      <c r="M14" s="24">
        <f t="shared" si="1"/>
        <v>2134245.0199999996</v>
      </c>
      <c r="N14" s="25"/>
      <c r="O14" s="25"/>
      <c r="P14" s="25"/>
      <c r="Q14" s="25"/>
    </row>
    <row r="15" spans="1:17" ht="15" x14ac:dyDescent="0.25">
      <c r="A15"/>
      <c r="B15" s="12"/>
      <c r="C15" s="18"/>
      <c r="D15" s="26"/>
      <c r="E15" s="20" t="s">
        <v>21</v>
      </c>
      <c r="F15" s="21">
        <v>12350464</v>
      </c>
      <c r="G15" s="22">
        <v>1683795.49</v>
      </c>
      <c r="H15" s="23">
        <f t="shared" si="0"/>
        <v>14034259.49</v>
      </c>
      <c r="I15" s="21">
        <v>6893100.8700000001</v>
      </c>
      <c r="J15" s="21">
        <v>6522725.1900000004</v>
      </c>
      <c r="K15" s="21">
        <v>6522725.1900000004</v>
      </c>
      <c r="L15" s="22">
        <v>6522725.1900000004</v>
      </c>
      <c r="M15" s="24">
        <f t="shared" si="1"/>
        <v>7511534.2999999998</v>
      </c>
      <c r="N15" s="25"/>
      <c r="O15" s="25"/>
      <c r="P15" s="25"/>
      <c r="Q15" s="25"/>
    </row>
    <row r="16" spans="1:17" ht="15" x14ac:dyDescent="0.25">
      <c r="A16"/>
      <c r="B16" s="12"/>
      <c r="C16" s="18"/>
      <c r="D16" s="26"/>
      <c r="E16" s="20" t="s">
        <v>22</v>
      </c>
      <c r="F16" s="21">
        <v>100428</v>
      </c>
      <c r="G16" s="22">
        <v>4623.3900000000003</v>
      </c>
      <c r="H16" s="23">
        <f t="shared" si="0"/>
        <v>105051.39</v>
      </c>
      <c r="I16" s="21">
        <v>60119.06</v>
      </c>
      <c r="J16" s="21">
        <v>53563.98</v>
      </c>
      <c r="K16" s="21">
        <v>53563.98</v>
      </c>
      <c r="L16" s="22">
        <v>53563.98</v>
      </c>
      <c r="M16" s="24">
        <f t="shared" si="1"/>
        <v>51487.409999999996</v>
      </c>
      <c r="N16" s="25"/>
      <c r="O16" s="25"/>
      <c r="P16" s="25"/>
      <c r="Q16" s="25"/>
    </row>
    <row r="17" spans="1:17" ht="12.75" customHeight="1" x14ac:dyDescent="0.25">
      <c r="A17"/>
      <c r="B17" s="12"/>
      <c r="D17" s="13" t="s">
        <v>23</v>
      </c>
      <c r="E17" s="13"/>
      <c r="F17" s="27">
        <f>SUM(F18:F24)</f>
        <v>2438950</v>
      </c>
      <c r="G17" s="28">
        <f>SUM(G18:G24)</f>
        <v>59271.000000000029</v>
      </c>
      <c r="H17" s="29">
        <f>+F17+G17</f>
        <v>2498221</v>
      </c>
      <c r="I17" s="27">
        <f>SUM(I18:I24)</f>
        <v>1486825.9700000002</v>
      </c>
      <c r="J17" s="27">
        <f>SUM(J18:J24)</f>
        <v>1388961.17</v>
      </c>
      <c r="K17" s="27">
        <f>SUM(K18:K24)</f>
        <v>1388961.17</v>
      </c>
      <c r="L17" s="28">
        <f>SUM(L18:L24)</f>
        <v>1388921.17</v>
      </c>
      <c r="M17" s="17">
        <f>+H17-J17</f>
        <v>1109259.83</v>
      </c>
    </row>
    <row r="18" spans="1:17" s="65" customFormat="1" ht="28.5" customHeight="1" x14ac:dyDescent="0.25">
      <c r="A18" s="55"/>
      <c r="B18" s="56"/>
      <c r="C18" s="57"/>
      <c r="D18" s="58"/>
      <c r="E18" s="59" t="s">
        <v>24</v>
      </c>
      <c r="F18" s="60">
        <v>327079.36</v>
      </c>
      <c r="G18" s="61">
        <v>-18263.830000000002</v>
      </c>
      <c r="H18" s="62">
        <f t="shared" si="0"/>
        <v>308815.52999999997</v>
      </c>
      <c r="I18" s="60">
        <v>264307.34000000003</v>
      </c>
      <c r="J18" s="60">
        <v>206462.54</v>
      </c>
      <c r="K18" s="60">
        <v>206462.54</v>
      </c>
      <c r="L18" s="61">
        <v>206462.54</v>
      </c>
      <c r="M18" s="63">
        <f t="shared" ref="M18:M24" si="2">H18-J18</f>
        <v>102352.98999999996</v>
      </c>
      <c r="N18" s="64"/>
      <c r="O18" s="57"/>
      <c r="P18" s="57"/>
      <c r="Q18" s="57"/>
    </row>
    <row r="19" spans="1:17" ht="20.25" customHeight="1" x14ac:dyDescent="0.25">
      <c r="A19"/>
      <c r="B19" s="12"/>
      <c r="C19" s="18"/>
      <c r="D19" s="26"/>
      <c r="E19" s="20" t="s">
        <v>25</v>
      </c>
      <c r="F19" s="21">
        <v>272967.40000000002</v>
      </c>
      <c r="G19" s="22">
        <v>137565.88</v>
      </c>
      <c r="H19" s="23">
        <f t="shared" si="0"/>
        <v>410533.28</v>
      </c>
      <c r="I19" s="21">
        <v>276625.73</v>
      </c>
      <c r="J19" s="21">
        <v>276625.73</v>
      </c>
      <c r="K19" s="21">
        <v>276625.73</v>
      </c>
      <c r="L19" s="22">
        <v>276625.73</v>
      </c>
      <c r="M19" s="24">
        <f t="shared" si="2"/>
        <v>133907.55000000005</v>
      </c>
      <c r="N19" s="25"/>
      <c r="O19" s="18"/>
      <c r="P19" s="18"/>
      <c r="Q19" s="18"/>
    </row>
    <row r="20" spans="1:17" ht="15" x14ac:dyDescent="0.25">
      <c r="A20"/>
      <c r="B20" s="12"/>
      <c r="C20" s="18"/>
      <c r="D20" s="26"/>
      <c r="E20" s="20" t="s">
        <v>26</v>
      </c>
      <c r="F20" s="21">
        <v>228500</v>
      </c>
      <c r="G20" s="22">
        <v>79823.199999999997</v>
      </c>
      <c r="H20" s="23">
        <f t="shared" si="0"/>
        <v>308323.20000000001</v>
      </c>
      <c r="I20" s="21">
        <v>227759.49</v>
      </c>
      <c r="J20" s="21">
        <v>227759.49</v>
      </c>
      <c r="K20" s="21">
        <v>227759.49</v>
      </c>
      <c r="L20" s="22">
        <v>227719.49</v>
      </c>
      <c r="M20" s="24">
        <f t="shared" si="2"/>
        <v>80563.710000000021</v>
      </c>
      <c r="N20" s="25"/>
      <c r="O20" s="18"/>
      <c r="P20" s="18"/>
      <c r="Q20" s="18"/>
    </row>
    <row r="21" spans="1:17" ht="15" x14ac:dyDescent="0.25">
      <c r="A21"/>
      <c r="B21" s="12"/>
      <c r="C21" s="18"/>
      <c r="D21" s="26"/>
      <c r="E21" s="20" t="s">
        <v>27</v>
      </c>
      <c r="F21" s="21">
        <v>6929</v>
      </c>
      <c r="G21" s="22">
        <v>0</v>
      </c>
      <c r="H21" s="23">
        <f t="shared" si="0"/>
        <v>6929</v>
      </c>
      <c r="I21" s="21">
        <v>560.05999999999995</v>
      </c>
      <c r="J21" s="21">
        <v>560.05999999999995</v>
      </c>
      <c r="K21" s="21">
        <v>560.05999999999995</v>
      </c>
      <c r="L21" s="22">
        <v>560.05999999999995</v>
      </c>
      <c r="M21" s="24">
        <f t="shared" si="2"/>
        <v>6368.9400000000005</v>
      </c>
      <c r="N21" s="25"/>
      <c r="O21" s="18"/>
      <c r="P21" s="18"/>
      <c r="Q21" s="18"/>
    </row>
    <row r="22" spans="1:17" ht="19.5" customHeight="1" x14ac:dyDescent="0.25">
      <c r="A22"/>
      <c r="B22" s="12"/>
      <c r="C22" s="18"/>
      <c r="D22" s="26"/>
      <c r="E22" s="20" t="s">
        <v>28</v>
      </c>
      <c r="F22" s="21">
        <v>933280</v>
      </c>
      <c r="G22" s="22">
        <v>0</v>
      </c>
      <c r="H22" s="23">
        <f t="shared" si="0"/>
        <v>933280</v>
      </c>
      <c r="I22" s="21">
        <v>482784.69</v>
      </c>
      <c r="J22" s="21">
        <v>482784.69</v>
      </c>
      <c r="K22" s="21">
        <v>482784.69</v>
      </c>
      <c r="L22" s="22">
        <v>482784.69</v>
      </c>
      <c r="M22" s="24">
        <f t="shared" si="2"/>
        <v>450495.31</v>
      </c>
      <c r="N22" s="25"/>
      <c r="O22" s="18"/>
      <c r="P22" s="18"/>
      <c r="Q22" s="18"/>
    </row>
    <row r="23" spans="1:17" ht="24" customHeight="1" x14ac:dyDescent="0.25">
      <c r="A23"/>
      <c r="B23" s="12"/>
      <c r="C23" s="18"/>
      <c r="D23" s="26"/>
      <c r="E23" s="20" t="s">
        <v>29</v>
      </c>
      <c r="F23" s="21">
        <v>405603.6</v>
      </c>
      <c r="G23" s="22">
        <v>-283999.65999999997</v>
      </c>
      <c r="H23" s="23">
        <f t="shared" si="0"/>
        <v>121603.94</v>
      </c>
      <c r="I23" s="21">
        <v>927.53</v>
      </c>
      <c r="J23" s="21">
        <v>927.53</v>
      </c>
      <c r="K23" s="21">
        <v>927.53</v>
      </c>
      <c r="L23" s="22">
        <v>927.53</v>
      </c>
      <c r="M23" s="24">
        <f t="shared" si="2"/>
        <v>120676.41</v>
      </c>
      <c r="N23" s="25"/>
      <c r="O23" s="18"/>
      <c r="P23" s="18"/>
      <c r="Q23" s="18"/>
    </row>
    <row r="24" spans="1:17" ht="15" x14ac:dyDescent="0.25">
      <c r="A24"/>
      <c r="B24" s="12"/>
      <c r="C24" s="18"/>
      <c r="D24" s="26"/>
      <c r="E24" s="20" t="s">
        <v>30</v>
      </c>
      <c r="F24" s="21">
        <v>264590.64</v>
      </c>
      <c r="G24" s="22">
        <v>144145.41</v>
      </c>
      <c r="H24" s="23">
        <f t="shared" si="0"/>
        <v>408736.05000000005</v>
      </c>
      <c r="I24" s="21">
        <v>233861.13</v>
      </c>
      <c r="J24" s="21">
        <v>193841.13</v>
      </c>
      <c r="K24" s="21">
        <v>193841.13</v>
      </c>
      <c r="L24" s="22">
        <v>193841.13</v>
      </c>
      <c r="M24" s="24">
        <f t="shared" si="2"/>
        <v>214894.92000000004</v>
      </c>
      <c r="N24" s="25"/>
      <c r="O24" s="18"/>
      <c r="P24" s="18"/>
      <c r="Q24" s="18"/>
    </row>
    <row r="25" spans="1:17" ht="12.75" customHeight="1" x14ac:dyDescent="0.25">
      <c r="A25"/>
      <c r="B25" s="12"/>
      <c r="D25" s="13" t="s">
        <v>31</v>
      </c>
      <c r="E25" s="13"/>
      <c r="F25" s="27">
        <f t="shared" ref="F25:L25" si="3">SUM(F26:F34)</f>
        <v>17653921</v>
      </c>
      <c r="G25" s="28">
        <f t="shared" si="3"/>
        <v>8757811.3200000003</v>
      </c>
      <c r="H25" s="29">
        <f t="shared" si="3"/>
        <v>26411732.319999997</v>
      </c>
      <c r="I25" s="27">
        <f t="shared" si="3"/>
        <v>9416270.5599999987</v>
      </c>
      <c r="J25" s="27">
        <f t="shared" si="3"/>
        <v>9397114.7599999998</v>
      </c>
      <c r="K25" s="27">
        <f t="shared" si="3"/>
        <v>9397114.7599999998</v>
      </c>
      <c r="L25" s="28">
        <f t="shared" si="3"/>
        <v>9377492.8900000006</v>
      </c>
      <c r="M25" s="17">
        <f>+H25-J25</f>
        <v>17014617.559999995</v>
      </c>
    </row>
    <row r="26" spans="1:17" ht="15" x14ac:dyDescent="0.25">
      <c r="A26"/>
      <c r="B26" s="12"/>
      <c r="C26" s="18"/>
      <c r="D26" s="26"/>
      <c r="E26" s="20" t="s">
        <v>32</v>
      </c>
      <c r="F26" s="21">
        <v>9534327</v>
      </c>
      <c r="G26" s="22">
        <v>-1414.73</v>
      </c>
      <c r="H26" s="23">
        <f t="shared" ref="H26:H34" si="4">+F26+G26</f>
        <v>9532912.2699999996</v>
      </c>
      <c r="I26" s="21">
        <v>5005508.43</v>
      </c>
      <c r="J26" s="21">
        <v>5005508.43</v>
      </c>
      <c r="K26" s="21">
        <v>5005508.43</v>
      </c>
      <c r="L26" s="22">
        <v>4999670.43</v>
      </c>
      <c r="M26" s="24">
        <f>H26-I26</f>
        <v>4527403.84</v>
      </c>
      <c r="N26" s="30"/>
      <c r="O26" s="31"/>
      <c r="P26" s="18"/>
      <c r="Q26" s="18"/>
    </row>
    <row r="27" spans="1:17" ht="15" x14ac:dyDescent="0.25">
      <c r="A27"/>
      <c r="B27" s="12"/>
      <c r="C27" s="18"/>
      <c r="D27" s="26"/>
      <c r="E27" s="20" t="s">
        <v>33</v>
      </c>
      <c r="F27" s="21">
        <v>2431817.98</v>
      </c>
      <c r="G27" s="22">
        <v>245221.59</v>
      </c>
      <c r="H27" s="23">
        <f t="shared" si="4"/>
        <v>2677039.5699999998</v>
      </c>
      <c r="I27" s="21">
        <v>683703.21</v>
      </c>
      <c r="J27" s="21">
        <v>683703.21</v>
      </c>
      <c r="K27" s="21">
        <v>683703.21</v>
      </c>
      <c r="L27" s="22">
        <v>683703.21</v>
      </c>
      <c r="M27" s="24">
        <f t="shared" ref="M27:M34" si="5">H27-J27</f>
        <v>1993336.3599999999</v>
      </c>
      <c r="N27" s="25"/>
      <c r="O27" s="18"/>
      <c r="P27" s="18"/>
      <c r="Q27" s="18"/>
    </row>
    <row r="28" spans="1:17" ht="15" x14ac:dyDescent="0.25">
      <c r="A28"/>
      <c r="B28" s="12"/>
      <c r="C28" s="18"/>
      <c r="D28" s="26"/>
      <c r="E28" s="20" t="s">
        <v>34</v>
      </c>
      <c r="F28" s="21">
        <v>1203221.02</v>
      </c>
      <c r="G28" s="22">
        <v>3863853.84</v>
      </c>
      <c r="H28" s="23">
        <f t="shared" si="4"/>
        <v>5067074.8599999994</v>
      </c>
      <c r="I28" s="21">
        <v>565887.97</v>
      </c>
      <c r="J28" s="21">
        <v>565887.97</v>
      </c>
      <c r="K28" s="21">
        <v>565887.97</v>
      </c>
      <c r="L28" s="22">
        <v>565887.97</v>
      </c>
      <c r="M28" s="24">
        <f t="shared" si="5"/>
        <v>4501186.8899999997</v>
      </c>
      <c r="N28" s="25"/>
      <c r="O28" s="18"/>
      <c r="P28" s="18"/>
      <c r="Q28" s="18"/>
    </row>
    <row r="29" spans="1:17" ht="15" x14ac:dyDescent="0.25">
      <c r="A29"/>
      <c r="B29" s="12"/>
      <c r="C29" s="18"/>
      <c r="D29" s="26"/>
      <c r="E29" s="20" t="s">
        <v>35</v>
      </c>
      <c r="F29" s="21">
        <v>431800</v>
      </c>
      <c r="G29" s="22">
        <v>127344.24</v>
      </c>
      <c r="H29" s="23">
        <f t="shared" si="4"/>
        <v>559144.24</v>
      </c>
      <c r="I29" s="21">
        <v>488792.04</v>
      </c>
      <c r="J29" s="21">
        <v>488792.04</v>
      </c>
      <c r="K29" s="21">
        <v>488792.04</v>
      </c>
      <c r="L29" s="22">
        <v>488792.04</v>
      </c>
      <c r="M29" s="24">
        <f t="shared" si="5"/>
        <v>70352.200000000012</v>
      </c>
      <c r="N29" s="25"/>
      <c r="O29" s="18"/>
      <c r="P29" s="18"/>
      <c r="Q29" s="18"/>
    </row>
    <row r="30" spans="1:17" ht="15" x14ac:dyDescent="0.25">
      <c r="A30"/>
      <c r="B30" s="12"/>
      <c r="C30" s="18"/>
      <c r="D30" s="26"/>
      <c r="E30" s="20" t="s">
        <v>36</v>
      </c>
      <c r="F30" s="21">
        <v>1343380</v>
      </c>
      <c r="G30" s="22">
        <v>-369897.32</v>
      </c>
      <c r="H30" s="23">
        <f t="shared" si="4"/>
        <v>973482.67999999993</v>
      </c>
      <c r="I30" s="21">
        <v>648956.80000000005</v>
      </c>
      <c r="J30" s="21">
        <v>648956.80000000005</v>
      </c>
      <c r="K30" s="21">
        <v>648956.80000000005</v>
      </c>
      <c r="L30" s="22">
        <v>648956.80000000005</v>
      </c>
      <c r="M30" s="24">
        <f t="shared" si="5"/>
        <v>324525.87999999989</v>
      </c>
      <c r="N30" s="25"/>
      <c r="O30" s="18"/>
      <c r="P30" s="18"/>
      <c r="Q30" s="18"/>
    </row>
    <row r="31" spans="1:17" ht="15" x14ac:dyDescent="0.25">
      <c r="A31"/>
      <c r="B31" s="12"/>
      <c r="C31" s="18"/>
      <c r="D31" s="26"/>
      <c r="E31" s="20" t="s">
        <v>37</v>
      </c>
      <c r="F31" s="21">
        <v>700000</v>
      </c>
      <c r="G31" s="22">
        <v>4758918</v>
      </c>
      <c r="H31" s="23">
        <f t="shared" si="4"/>
        <v>5458918</v>
      </c>
      <c r="I31" s="21">
        <v>459320.17</v>
      </c>
      <c r="J31" s="21">
        <v>459320.17</v>
      </c>
      <c r="K31" s="21">
        <v>459320.17</v>
      </c>
      <c r="L31" s="22">
        <v>459320.17</v>
      </c>
      <c r="M31" s="24">
        <f t="shared" si="5"/>
        <v>4999597.83</v>
      </c>
      <c r="N31" s="25"/>
      <c r="O31" s="18"/>
      <c r="P31" s="18"/>
      <c r="Q31" s="18"/>
    </row>
    <row r="32" spans="1:17" ht="15" x14ac:dyDescent="0.25">
      <c r="A32"/>
      <c r="B32" s="12"/>
      <c r="C32" s="18"/>
      <c r="D32" s="26"/>
      <c r="E32" s="20" t="s">
        <v>38</v>
      </c>
      <c r="F32" s="21">
        <v>837211</v>
      </c>
      <c r="G32" s="22">
        <v>-165567.25</v>
      </c>
      <c r="H32" s="23">
        <f t="shared" si="4"/>
        <v>671643.75</v>
      </c>
      <c r="I32" s="21">
        <v>648087.41</v>
      </c>
      <c r="J32" s="21">
        <v>648087.41</v>
      </c>
      <c r="K32" s="21">
        <v>648087.41</v>
      </c>
      <c r="L32" s="22">
        <v>634467.54</v>
      </c>
      <c r="M32" s="24">
        <f t="shared" si="5"/>
        <v>23556.339999999967</v>
      </c>
      <c r="N32" s="25"/>
      <c r="O32" s="18"/>
      <c r="P32" s="18"/>
      <c r="Q32" s="18"/>
    </row>
    <row r="33" spans="1:17" ht="15" x14ac:dyDescent="0.25">
      <c r="A33"/>
      <c r="B33" s="12"/>
      <c r="C33" s="18"/>
      <c r="D33" s="26"/>
      <c r="E33" s="20" t="s">
        <v>39</v>
      </c>
      <c r="F33" s="21">
        <v>194600</v>
      </c>
      <c r="G33" s="22">
        <v>396475.63</v>
      </c>
      <c r="H33" s="23">
        <f t="shared" si="4"/>
        <v>591075.63</v>
      </c>
      <c r="I33" s="21">
        <v>482458.09</v>
      </c>
      <c r="J33" s="21">
        <v>482458.09</v>
      </c>
      <c r="K33" s="21">
        <v>482458.09</v>
      </c>
      <c r="L33" s="22">
        <v>482458.09</v>
      </c>
      <c r="M33" s="24">
        <f t="shared" si="5"/>
        <v>108617.53999999998</v>
      </c>
      <c r="N33" s="25"/>
      <c r="O33" s="18"/>
      <c r="P33" s="18"/>
      <c r="Q33" s="18"/>
    </row>
    <row r="34" spans="1:17" ht="15" x14ac:dyDescent="0.25">
      <c r="A34"/>
      <c r="B34" s="12"/>
      <c r="C34" s="18"/>
      <c r="D34" s="26"/>
      <c r="E34" s="20" t="s">
        <v>40</v>
      </c>
      <c r="F34" s="21">
        <v>977564</v>
      </c>
      <c r="G34" s="22">
        <v>-97122.68</v>
      </c>
      <c r="H34" s="23">
        <f t="shared" si="4"/>
        <v>880441.32000000007</v>
      </c>
      <c r="I34" s="21">
        <v>433556.44</v>
      </c>
      <c r="J34" s="21">
        <v>414400.64</v>
      </c>
      <c r="K34" s="21">
        <v>414400.64</v>
      </c>
      <c r="L34" s="22">
        <v>414236.64</v>
      </c>
      <c r="M34" s="24">
        <f t="shared" si="5"/>
        <v>466040.68000000005</v>
      </c>
      <c r="N34" s="25"/>
      <c r="O34" s="18"/>
      <c r="P34" s="18"/>
      <c r="Q34" s="18"/>
    </row>
    <row r="35" spans="1:17" ht="21.75" customHeight="1" x14ac:dyDescent="0.25">
      <c r="A35"/>
      <c r="B35" s="12"/>
      <c r="D35" s="13" t="s">
        <v>41</v>
      </c>
      <c r="E35" s="13"/>
      <c r="F35" s="27">
        <f>SUM(F36:F38)</f>
        <v>120000</v>
      </c>
      <c r="G35" s="27">
        <f>SUM(G36:G38)</f>
        <v>150980</v>
      </c>
      <c r="H35" s="27">
        <f t="shared" ref="H35:L35" si="6">SUM(H36:H38)</f>
        <v>270980</v>
      </c>
      <c r="I35" s="27">
        <f t="shared" si="6"/>
        <v>220875.89</v>
      </c>
      <c r="J35" s="27">
        <f t="shared" si="6"/>
        <v>220875.89</v>
      </c>
      <c r="K35" s="27">
        <f t="shared" si="6"/>
        <v>220875.89</v>
      </c>
      <c r="L35" s="27">
        <f t="shared" si="6"/>
        <v>220875.89</v>
      </c>
      <c r="M35" s="32">
        <f>+H35-J35</f>
        <v>50104.109999999986</v>
      </c>
    </row>
    <row r="36" spans="1:17" ht="15" customHeight="1" x14ac:dyDescent="0.25">
      <c r="A36"/>
      <c r="B36" s="12"/>
      <c r="D36" s="19"/>
      <c r="E36" s="20" t="s">
        <v>42</v>
      </c>
      <c r="F36" s="21">
        <v>0</v>
      </c>
      <c r="G36" s="22">
        <v>0</v>
      </c>
      <c r="H36" s="23">
        <f t="shared" ref="H36:H43" si="7">+F36+G36</f>
        <v>0</v>
      </c>
      <c r="I36" s="21">
        <v>0</v>
      </c>
      <c r="J36" s="21">
        <v>0</v>
      </c>
      <c r="K36" s="21">
        <v>0</v>
      </c>
      <c r="L36" s="22">
        <v>0</v>
      </c>
      <c r="M36" s="24">
        <f t="shared" ref="M36:M43" si="8">+H36-J36</f>
        <v>0</v>
      </c>
    </row>
    <row r="37" spans="1:17" ht="15" customHeight="1" x14ac:dyDescent="0.25">
      <c r="A37"/>
      <c r="B37" s="12"/>
      <c r="D37" s="19"/>
      <c r="E37" s="20" t="s">
        <v>43</v>
      </c>
      <c r="F37" s="21">
        <v>0</v>
      </c>
      <c r="G37" s="22">
        <v>0</v>
      </c>
      <c r="H37" s="23">
        <f t="shared" si="7"/>
        <v>0</v>
      </c>
      <c r="I37" s="21">
        <v>0</v>
      </c>
      <c r="J37" s="21">
        <v>0</v>
      </c>
      <c r="K37" s="21">
        <v>0</v>
      </c>
      <c r="L37" s="22">
        <v>0</v>
      </c>
      <c r="M37" s="24">
        <f t="shared" si="8"/>
        <v>0</v>
      </c>
    </row>
    <row r="38" spans="1:17" ht="15" x14ac:dyDescent="0.25">
      <c r="A38"/>
      <c r="B38" s="12"/>
      <c r="D38" s="26"/>
      <c r="E38" s="20" t="s">
        <v>44</v>
      </c>
      <c r="F38" s="21">
        <v>120000</v>
      </c>
      <c r="G38" s="22">
        <v>150980</v>
      </c>
      <c r="H38" s="23">
        <f t="shared" si="7"/>
        <v>270980</v>
      </c>
      <c r="I38" s="21">
        <v>220875.89</v>
      </c>
      <c r="J38" s="21">
        <v>220875.89</v>
      </c>
      <c r="K38" s="21">
        <v>220875.89</v>
      </c>
      <c r="L38" s="22">
        <v>220875.89</v>
      </c>
      <c r="M38" s="24">
        <f t="shared" si="8"/>
        <v>50104.109999999986</v>
      </c>
    </row>
    <row r="39" spans="1:17" ht="12.75" customHeight="1" x14ac:dyDescent="0.25">
      <c r="A39"/>
      <c r="B39" s="12"/>
      <c r="D39" s="13" t="s">
        <v>45</v>
      </c>
      <c r="E39" s="13"/>
      <c r="F39" s="27">
        <f>SUM(F40:F44)</f>
        <v>12300000</v>
      </c>
      <c r="G39" s="28">
        <f>SUM(G40:G44)</f>
        <v>11942134.32</v>
      </c>
      <c r="H39" s="29">
        <f>+F39+G39</f>
        <v>24242134.32</v>
      </c>
      <c r="I39" s="27">
        <f>SUM(I40:I44)</f>
        <v>16840918.660000004</v>
      </c>
      <c r="J39" s="27">
        <f>SUM(J40:J44)</f>
        <v>36100</v>
      </c>
      <c r="K39" s="27">
        <f>SUM(K40:K44)</f>
        <v>36100</v>
      </c>
      <c r="L39" s="28">
        <f>SUM(L40:L44)</f>
        <v>36100</v>
      </c>
      <c r="M39" s="17">
        <f t="shared" si="8"/>
        <v>24206034.32</v>
      </c>
    </row>
    <row r="40" spans="1:17" ht="15" x14ac:dyDescent="0.25">
      <c r="A40"/>
      <c r="B40" s="12"/>
      <c r="D40" s="26"/>
      <c r="E40" s="20" t="s">
        <v>46</v>
      </c>
      <c r="F40" s="21">
        <v>6340000</v>
      </c>
      <c r="G40" s="22">
        <v>2950619.84</v>
      </c>
      <c r="H40" s="23">
        <f t="shared" si="7"/>
        <v>9290619.8399999999</v>
      </c>
      <c r="I40" s="21">
        <v>4861167.9400000004</v>
      </c>
      <c r="J40" s="21">
        <v>6000</v>
      </c>
      <c r="K40" s="21">
        <v>6000</v>
      </c>
      <c r="L40" s="22">
        <v>6000</v>
      </c>
      <c r="M40" s="33">
        <f t="shared" si="8"/>
        <v>9284619.8399999999</v>
      </c>
    </row>
    <row r="41" spans="1:17" ht="15" x14ac:dyDescent="0.25">
      <c r="A41" s="34"/>
      <c r="D41" s="26"/>
      <c r="E41" s="20" t="s">
        <v>47</v>
      </c>
      <c r="F41" s="21">
        <v>0</v>
      </c>
      <c r="G41" s="22">
        <v>7227590.4800000004</v>
      </c>
      <c r="H41" s="23">
        <f t="shared" si="7"/>
        <v>7227590.4800000004</v>
      </c>
      <c r="I41" s="21">
        <v>5316028.32</v>
      </c>
      <c r="J41" s="21">
        <v>0</v>
      </c>
      <c r="K41" s="21">
        <v>0</v>
      </c>
      <c r="L41" s="22">
        <v>0</v>
      </c>
      <c r="M41" s="33">
        <f t="shared" si="8"/>
        <v>7227590.4800000004</v>
      </c>
    </row>
    <row r="42" spans="1:17" ht="15" x14ac:dyDescent="0.25">
      <c r="A42"/>
      <c r="B42" s="12"/>
      <c r="D42" s="26"/>
      <c r="E42" s="20" t="s">
        <v>48</v>
      </c>
      <c r="F42" s="21">
        <v>0</v>
      </c>
      <c r="G42" s="22">
        <v>1649520</v>
      </c>
      <c r="H42" s="23">
        <f t="shared" si="7"/>
        <v>1649520</v>
      </c>
      <c r="I42" s="21">
        <v>1649520</v>
      </c>
      <c r="J42" s="21">
        <v>0</v>
      </c>
      <c r="K42" s="21">
        <v>0</v>
      </c>
      <c r="L42" s="22">
        <v>0</v>
      </c>
      <c r="M42" s="33">
        <f t="shared" si="8"/>
        <v>1649520</v>
      </c>
    </row>
    <row r="43" spans="1:17" ht="15" x14ac:dyDescent="0.25">
      <c r="A43"/>
      <c r="B43" s="12"/>
      <c r="D43" s="26"/>
      <c r="E43" s="20" t="s">
        <v>49</v>
      </c>
      <c r="F43" s="21">
        <v>5960000</v>
      </c>
      <c r="G43" s="22">
        <v>114404</v>
      </c>
      <c r="H43" s="23">
        <f t="shared" si="7"/>
        <v>6074404</v>
      </c>
      <c r="I43" s="21">
        <v>5014202.4000000004</v>
      </c>
      <c r="J43" s="21">
        <v>30100</v>
      </c>
      <c r="K43" s="21">
        <v>30100</v>
      </c>
      <c r="L43" s="22">
        <v>30100</v>
      </c>
      <c r="M43" s="33">
        <f t="shared" si="8"/>
        <v>6044304</v>
      </c>
    </row>
    <row r="44" spans="1:17" ht="15" x14ac:dyDescent="0.25">
      <c r="D44" s="26"/>
      <c r="E44" s="20"/>
      <c r="F44" s="35"/>
      <c r="G44" s="36"/>
      <c r="H44" s="37"/>
      <c r="I44" s="35"/>
      <c r="J44" s="35"/>
      <c r="K44" s="35"/>
      <c r="L44" s="38"/>
      <c r="M44" s="39"/>
    </row>
    <row r="45" spans="1:17" s="45" customFormat="1" x14ac:dyDescent="0.2">
      <c r="A45" s="1"/>
      <c r="B45" s="2"/>
      <c r="C45" s="40"/>
      <c r="D45" s="41"/>
      <c r="E45" s="42" t="s">
        <v>50</v>
      </c>
      <c r="F45" s="43">
        <f t="shared" ref="F45:M45" si="9">+F10+F17+F25+F35+F39</f>
        <v>78768550.920000002</v>
      </c>
      <c r="G45" s="43">
        <f>+G10+G17+G25+G35+G39</f>
        <v>22979713.130000003</v>
      </c>
      <c r="H45" s="43">
        <f>+H10+H17+H25+H35+H39</f>
        <v>101748264.05000001</v>
      </c>
      <c r="I45" s="43">
        <f t="shared" si="9"/>
        <v>49632005.07</v>
      </c>
      <c r="J45" s="44">
        <f t="shared" si="9"/>
        <v>31417701.82</v>
      </c>
      <c r="K45" s="43">
        <f t="shared" si="9"/>
        <v>31417701.82</v>
      </c>
      <c r="L45" s="43">
        <f t="shared" si="9"/>
        <v>31398039.950000003</v>
      </c>
      <c r="M45" s="43">
        <f t="shared" si="9"/>
        <v>70330562.229999989</v>
      </c>
      <c r="N45" s="40"/>
    </row>
    <row r="46" spans="1:17" ht="15" x14ac:dyDescent="0.25">
      <c r="A46" s="40"/>
      <c r="B46" s="46"/>
    </row>
    <row r="47" spans="1:17" x14ac:dyDescent="0.2">
      <c r="D47" s="1" t="s">
        <v>51</v>
      </c>
      <c r="H47" s="47"/>
      <c r="I47" s="47"/>
      <c r="J47" s="47"/>
      <c r="K47" s="47"/>
      <c r="L47" s="47"/>
      <c r="M47" s="47"/>
    </row>
    <row r="48" spans="1:17" s="1" customFormat="1" x14ac:dyDescent="0.2">
      <c r="B48" s="2"/>
      <c r="D48" s="4"/>
      <c r="E48" s="48"/>
      <c r="F48" s="51"/>
      <c r="G48" s="4"/>
      <c r="H48" s="4"/>
      <c r="I48" s="4"/>
      <c r="J48" s="51"/>
      <c r="K48" s="51"/>
      <c r="L48" s="51"/>
      <c r="M48" s="51"/>
      <c r="O48" s="4"/>
      <c r="P48" s="4"/>
      <c r="Q48" s="4"/>
    </row>
    <row r="49" spans="2:17" s="1" customFormat="1" ht="15" customHeight="1" x14ac:dyDescent="0.2">
      <c r="B49" s="2"/>
      <c r="D49" s="4"/>
      <c r="E49" s="49"/>
      <c r="F49" s="50"/>
      <c r="G49" s="4"/>
      <c r="H49" s="66"/>
      <c r="I49" s="66"/>
      <c r="J49" s="54"/>
      <c r="K49" s="54"/>
      <c r="L49" s="54"/>
      <c r="M49" s="54"/>
      <c r="O49" s="4"/>
      <c r="P49" s="4"/>
      <c r="Q49" s="4"/>
    </row>
    <row r="50" spans="2:17" s="1" customFormat="1" ht="12.75" customHeight="1" x14ac:dyDescent="0.2">
      <c r="B50" s="2"/>
      <c r="D50" s="4"/>
      <c r="E50" s="53" t="s">
        <v>52</v>
      </c>
      <c r="F50" s="52"/>
      <c r="G50" s="4"/>
      <c r="H50" s="67" t="s">
        <v>53</v>
      </c>
      <c r="I50" s="67"/>
      <c r="J50" s="54"/>
      <c r="K50" s="54"/>
      <c r="L50" s="54"/>
      <c r="M50" s="54"/>
      <c r="O50" s="4"/>
      <c r="P50" s="4"/>
      <c r="Q50" s="4"/>
    </row>
  </sheetData>
  <sheetProtection selectLockedCells="1" selectUnlockedCells="1"/>
  <mergeCells count="12">
    <mergeCell ref="D10:E10"/>
    <mergeCell ref="D17:E17"/>
    <mergeCell ref="D25:E25"/>
    <mergeCell ref="D35:E35"/>
    <mergeCell ref="D39:E39"/>
    <mergeCell ref="E49:F49"/>
    <mergeCell ref="D1:M1"/>
    <mergeCell ref="D2:M2"/>
    <mergeCell ref="D3:M3"/>
    <mergeCell ref="D7:E9"/>
    <mergeCell ref="F7:L7"/>
    <mergeCell ref="M7:M8"/>
  </mergeCells>
  <printOptions horizontalCentered="1"/>
  <pageMargins left="0.75" right="0.70866141732283472" top="0.43307086614173229" bottom="0.44" header="0.41" footer="0.3"/>
  <pageSetup scale="71" firstPageNumber="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COG</vt:lpstr>
      <vt:lpstr>COG!Área_de_impresión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</dc:creator>
  <cp:lastModifiedBy>Norma</cp:lastModifiedBy>
  <cp:lastPrinted>2018-07-25T17:55:27Z</cp:lastPrinted>
  <dcterms:created xsi:type="dcterms:W3CDTF">2018-07-25T17:39:08Z</dcterms:created>
  <dcterms:modified xsi:type="dcterms:W3CDTF">2018-07-25T17:55:46Z</dcterms:modified>
</cp:coreProperties>
</file>