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320" windowHeight="9735"/>
  </bookViews>
  <sheets>
    <sheet name="EAIF" sheetId="9" r:id="rId1"/>
  </sheets>
  <definedNames>
    <definedName name="_xlnm.Print_Area" localSheetId="0">EAIF!$A$1:$F$45</definedName>
  </definedNames>
  <calcPr calcId="145621"/>
</workbook>
</file>

<file path=xl/calcChain.xml><?xml version="1.0" encoding="utf-8"?>
<calcChain xmlns="http://schemas.openxmlformats.org/spreadsheetml/2006/main">
  <c r="D40" i="9" l="1"/>
  <c r="D39" i="9" s="1"/>
  <c r="F39" i="9"/>
  <c r="E39" i="9"/>
  <c r="C39" i="9"/>
  <c r="B39" i="9"/>
  <c r="D38" i="9"/>
  <c r="D37" i="9"/>
  <c r="D36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D25" i="9"/>
  <c r="D24" i="9"/>
  <c r="F23" i="9"/>
  <c r="E23" i="9"/>
  <c r="E22" i="9" s="1"/>
  <c r="C23" i="9"/>
  <c r="B23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F3" i="9"/>
  <c r="E3" i="9"/>
  <c r="C3" i="9"/>
  <c r="B3" i="9"/>
  <c r="D35" i="9" l="1"/>
  <c r="C22" i="9"/>
  <c r="B22" i="9"/>
  <c r="D23" i="9"/>
  <c r="F22" i="9"/>
  <c r="D3" i="9"/>
  <c r="D22" i="9" l="1"/>
</calcChain>
</file>

<file path=xl/sharedStrings.xml><?xml version="1.0" encoding="utf-8"?>
<sst xmlns="http://schemas.openxmlformats.org/spreadsheetml/2006/main" count="54" uniqueCount="29">
  <si>
    <t>CONCEPTO</t>
  </si>
  <si>
    <t>PRESUPUESTO DE INGRESOS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</si>
  <si>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</si>
  <si>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</si>
  <si>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</si>
  <si>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</si>
  <si>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</si>
  <si>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</si>
  <si>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</si>
  <si>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</si>
  <si>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</si>
  <si>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</si>
  <si>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</si>
  <si>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</si>
  <si>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</si>
  <si>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</si>
  <si>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</si>
  <si>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</si>
  <si>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</si>
  <si>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</si>
  <si>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</si>
  <si>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AMPLIACIONES Y REDUCCIONES</t>
  </si>
  <si>
    <t>Aprovechamientos no comprendidos en las fracciones de la Ley de Ingresos causadas en ejercicios fiscales anteriores pendientes de liquidación o pago</t>
  </si>
  <si>
    <t>_________________________</t>
  </si>
  <si>
    <t>UNIDAD DE TELEVISION DE GUANAJUATO
ESTADO ANALÍTICO DE INGRESOS POR RUBRO
DEL 1 DE ENERO AL AL 31 DE MARZO DEL 2018</t>
  </si>
  <si>
    <t>UNIDAD DE TELEVISION DE GUANAJUATO
ESTADO ANALÍTICO DE INGRESOS POR FUENTE DE FINANCIAMIENTO
DEL 1 DE ENERO AL AL 31 DE MARZO DEL 2018</t>
  </si>
  <si>
    <t xml:space="preserve">           Director General
</t>
  </si>
  <si>
    <t xml:space="preserve">Directora Administrativa
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</si>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</sst>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8" fillId="0" borderId="0" xfId="8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</xf>
    <xf numFmtId="0" fontId="8" fillId="0" borderId="0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horizontal="center" vertical="top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vertical="top"/>
      <protection locked="0"/>
    </xf>
    <xf numFmtId="0" fontId="5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 applyProtection="1">
      <alignment horizontal="left" vertical="top" wrapText="1" indent="1"/>
    </xf>
    <xf numFmtId="0" fontId="4" fillId="0" borderId="0" xfId="8" applyFont="1" applyFill="1" applyBorder="1" applyAlignment="1" applyProtection="1">
      <alignment horizontal="left" vertical="top" indent="2"/>
    </xf>
    <xf numFmtId="0" fontId="8" fillId="0" borderId="0" xfId="8" applyFont="1" applyFill="1" applyBorder="1" applyAlignment="1" applyProtection="1">
      <alignment horizontal="justify" vertical="top" wrapText="1"/>
    </xf>
    <xf numFmtId="0" fontId="4" fillId="0" borderId="4" xfId="8" applyFont="1" applyFill="1" applyBorder="1" applyAlignment="1" applyProtection="1">
      <alignment horizontal="left" vertical="top" wrapText="1" indent="1"/>
    </xf>
    <xf numFmtId="0" fontId="5" fillId="2" borderId="7" xfId="8" applyFont="1" applyFill="1" applyBorder="1" applyAlignment="1" applyProtection="1">
      <alignment horizontal="center" vertical="center"/>
    </xf>
    <xf numFmtId="0" fontId="5" fillId="2" borderId="7" xfId="8" applyFont="1" applyFill="1" applyBorder="1" applyAlignment="1" applyProtection="1">
      <alignment horizontal="center" vertical="center" wrapText="1"/>
    </xf>
    <xf numFmtId="0" fontId="5" fillId="2" borderId="6" xfId="8" applyFont="1" applyFill="1" applyBorder="1" applyAlignment="1" applyProtection="1">
      <alignment horizontal="center" vertical="center" wrapText="1"/>
    </xf>
    <xf numFmtId="0" fontId="8" fillId="0" borderId="1" xfId="8" applyFont="1" applyFill="1" applyBorder="1" applyAlignment="1" applyProtection="1">
      <alignment vertical="top" wrapText="1"/>
    </xf>
    <xf numFmtId="0" fontId="9" fillId="0" borderId="0" xfId="9" applyFont="1" applyAlignment="1">
      <alignment vertical="top" wrapText="1"/>
    </xf>
    <xf numFmtId="4" fontId="9" fillId="0" borderId="0" xfId="9" applyNumberFormat="1" applyFont="1" applyAlignment="1">
      <alignment vertical="top"/>
    </xf>
    <xf numFmtId="0" fontId="9" fillId="0" borderId="0" xfId="9" applyFont="1" applyAlignment="1" applyProtection="1">
      <alignment vertical="top" wrapText="1"/>
      <protection locked="0"/>
    </xf>
    <xf numFmtId="0" fontId="9" fillId="0" borderId="0" xfId="9" applyFont="1" applyAlignment="1" applyProtection="1">
      <alignment horizontal="left" vertical="top" wrapText="1" indent="5"/>
      <protection locked="0"/>
    </xf>
    <xf numFmtId="0" fontId="9" fillId="0" borderId="0" xfId="9" applyFont="1" applyAlignment="1" applyProtection="1">
      <alignment vertical="top"/>
      <protection locked="0"/>
    </xf>
    <xf numFmtId="0" fontId="9" fillId="0" borderId="0" xfId="9" applyFont="1" applyAlignment="1" applyProtection="1">
      <alignment horizontal="center" vertical="top"/>
      <protection locked="0"/>
    </xf>
    <xf numFmtId="0" fontId="9" fillId="0" borderId="0" xfId="9" applyFont="1" applyBorder="1" applyAlignment="1" applyProtection="1">
      <alignment horizontal="left" vertical="top" wrapText="1" indent="2"/>
      <protection locked="0"/>
    </xf>
    <xf numFmtId="0" fontId="9" fillId="0" borderId="0" xfId="9" applyFont="1" applyBorder="1" applyAlignment="1" applyProtection="1">
      <alignment vertical="top" wrapText="1"/>
      <protection locked="0"/>
    </xf>
    <xf numFmtId="0" fontId="9" fillId="0" borderId="0" xfId="9" applyFont="1" applyBorder="1" applyAlignment="1" applyProtection="1">
      <alignment horizontal="left" vertical="top" wrapText="1"/>
      <protection locked="0"/>
    </xf>
    <xf numFmtId="4" fontId="4" fillId="0" borderId="0" xfId="18" applyNumberFormat="1" applyFont="1" applyFill="1" applyBorder="1" applyAlignment="1" applyProtection="1">
      <alignment vertical="top"/>
      <protection locked="0"/>
    </xf>
    <xf numFmtId="4" fontId="4" fillId="0" borderId="3" xfId="18" applyNumberFormat="1" applyFont="1" applyFill="1" applyBorder="1" applyAlignment="1" applyProtection="1">
      <alignment vertical="top"/>
      <protection locked="0"/>
    </xf>
    <xf numFmtId="4" fontId="8" fillId="0" borderId="0" xfId="18" applyNumberFormat="1" applyFont="1" applyFill="1" applyBorder="1" applyAlignment="1" applyProtection="1">
      <alignment vertical="top"/>
      <protection locked="0"/>
    </xf>
    <xf numFmtId="4" fontId="4" fillId="0" borderId="4" xfId="18" applyNumberFormat="1" applyFont="1" applyFill="1" applyBorder="1" applyAlignment="1" applyProtection="1">
      <alignment vertical="top"/>
      <protection locked="0"/>
    </xf>
    <xf numFmtId="4" fontId="8" fillId="0" borderId="3" xfId="18" applyNumberFormat="1" applyFont="1" applyFill="1" applyBorder="1" applyAlignment="1" applyProtection="1">
      <alignment vertical="top"/>
      <protection locked="0"/>
    </xf>
    <xf numFmtId="4" fontId="8" fillId="0" borderId="1" xfId="18" applyNumberFormat="1" applyFont="1" applyFill="1" applyBorder="1" applyAlignment="1" applyProtection="1">
      <alignment vertical="top"/>
      <protection locked="0"/>
    </xf>
    <xf numFmtId="4" fontId="8" fillId="0" borderId="2" xfId="18" applyNumberFormat="1" applyFont="1" applyFill="1" applyBorder="1" applyAlignment="1" applyProtection="1">
      <alignment vertical="top"/>
      <protection locked="0"/>
    </xf>
    <xf numFmtId="4" fontId="4" fillId="0" borderId="5" xfId="18" applyNumberFormat="1" applyFont="1" applyFill="1" applyBorder="1" applyAlignment="1" applyProtection="1">
      <alignment vertical="top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10" fillId="3" borderId="0" xfId="8" applyFont="1" applyFill="1"/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15" workbookViewId="0">
      <selection activeCell="A44" sqref="A44"/>
    </sheetView>
  </sheetViews>
  <sheetFormatPr baseColWidth="10" defaultRowHeight="11.25" x14ac:dyDescent="0.2"/>
  <cols>
    <col min="1" max="1" width="50.83203125" style="3" customWidth="1"/>
    <col min="2" max="2" width="17.83203125" style="3" customWidth="1"/>
    <col min="3" max="3" width="23" style="3" customWidth="1"/>
    <col min="4" max="6" width="17.83203125" style="3" customWidth="1"/>
    <col min="7" max="16384" width="12" style="2"/>
  </cols>
  <sheetData>
    <row r="1" spans="1:6" s="4" customFormat="1" ht="38.25" customHeight="1" x14ac:dyDescent="0.2">
      <c r="A1" s="36" t="s">
        <v>24</v>
      </c>
      <c r="B1" s="37"/>
      <c r="C1" s="37"/>
      <c r="D1" s="37"/>
      <c r="E1" s="37"/>
      <c r="F1" s="38"/>
    </row>
    <row r="2" spans="1:6" s="5" customFormat="1" ht="24.95" customHeight="1" x14ac:dyDescent="0.2">
      <c r="A2" s="9" t="s">
        <v>0</v>
      </c>
      <c r="B2" s="10" t="s">
        <v>2</v>
      </c>
      <c r="C2" s="10" t="s">
        <v>21</v>
      </c>
      <c r="D2" s="10" t="s">
        <v>3</v>
      </c>
      <c r="E2" s="10" t="s">
        <v>4</v>
      </c>
      <c r="F2" s="10" t="s">
        <v>5</v>
      </c>
    </row>
    <row r="3" spans="1:6" s="3" customFormat="1" x14ac:dyDescent="0.2">
      <c r="A3" s="1" t="s">
        <v>1</v>
      </c>
      <c r="B3" s="30">
        <f>SUM(B4:B8)+B11+SUM(B15:B18)</f>
        <v>78768550.920000002</v>
      </c>
      <c r="C3" s="30">
        <f>SUM(C4:C8)+C11+SUM(C15:C18)</f>
        <v>2096089.86</v>
      </c>
      <c r="D3" s="30">
        <f>SUM(D4:D8)+D11+SUM(D15:D18)</f>
        <v>80864640.780000001</v>
      </c>
      <c r="E3" s="30">
        <f>SUM(E4:E8)+E11+SUM(E15:E18)</f>
        <v>13446617.630000001</v>
      </c>
      <c r="F3" s="32">
        <f>SUM(F4:F8)+F11+SUM(F15:F18)</f>
        <v>13446617.630000001</v>
      </c>
    </row>
    <row r="4" spans="1:6" s="3" customFormat="1" x14ac:dyDescent="0.2">
      <c r="A4" s="2" t="s">
        <v>6</v>
      </c>
      <c r="B4" s="28">
        <v>0</v>
      </c>
      <c r="C4" s="28">
        <v>0</v>
      </c>
      <c r="D4" s="28">
        <f>C4+B4</f>
        <v>0</v>
      </c>
      <c r="E4" s="28">
        <v>0</v>
      </c>
      <c r="F4" s="29">
        <v>0</v>
      </c>
    </row>
    <row r="5" spans="1:6" s="3" customFormat="1" x14ac:dyDescent="0.2">
      <c r="A5" s="2" t="s">
        <v>7</v>
      </c>
      <c r="B5" s="28">
        <v>0</v>
      </c>
      <c r="C5" s="28">
        <v>0</v>
      </c>
      <c r="D5" s="28">
        <f t="shared" ref="D5:D15" si="0">C5+B5</f>
        <v>0</v>
      </c>
      <c r="E5" s="28">
        <v>0</v>
      </c>
      <c r="F5" s="29">
        <v>0</v>
      </c>
    </row>
    <row r="6" spans="1:6" s="3" customFormat="1" x14ac:dyDescent="0.2">
      <c r="A6" s="2" t="s">
        <v>8</v>
      </c>
      <c r="B6" s="28">
        <v>0</v>
      </c>
      <c r="C6" s="28">
        <v>0</v>
      </c>
      <c r="D6" s="28">
        <f t="shared" si="0"/>
        <v>0</v>
      </c>
      <c r="E6" s="28">
        <v>0</v>
      </c>
      <c r="F6" s="29">
        <v>0</v>
      </c>
    </row>
    <row r="7" spans="1:6" s="3" customFormat="1" x14ac:dyDescent="0.2">
      <c r="A7" s="2" t="s">
        <v>9</v>
      </c>
      <c r="B7" s="28">
        <v>0</v>
      </c>
      <c r="C7" s="28">
        <v>0</v>
      </c>
      <c r="D7" s="28">
        <f t="shared" si="0"/>
        <v>0</v>
      </c>
      <c r="E7" s="28">
        <v>0</v>
      </c>
      <c r="F7" s="29">
        <v>0</v>
      </c>
    </row>
    <row r="8" spans="1:6" s="3" customFormat="1" x14ac:dyDescent="0.2">
      <c r="A8" s="2" t="s">
        <v>10</v>
      </c>
      <c r="B8" s="28">
        <v>100000</v>
      </c>
      <c r="C8" s="28">
        <v>0</v>
      </c>
      <c r="D8" s="28">
        <f t="shared" si="0"/>
        <v>100000</v>
      </c>
      <c r="E8" s="28">
        <v>31680.39</v>
      </c>
      <c r="F8" s="29">
        <v>31680.39</v>
      </c>
    </row>
    <row r="9" spans="1:6" s="3" customFormat="1" x14ac:dyDescent="0.2">
      <c r="A9" s="6" t="s">
        <v>11</v>
      </c>
      <c r="B9" s="28">
        <v>100000</v>
      </c>
      <c r="C9" s="28">
        <v>0</v>
      </c>
      <c r="D9" s="28">
        <f t="shared" si="0"/>
        <v>100000</v>
      </c>
      <c r="E9" s="28">
        <v>31680.39</v>
      </c>
      <c r="F9" s="29">
        <v>31680.39</v>
      </c>
    </row>
    <row r="10" spans="1:6" s="3" customFormat="1" x14ac:dyDescent="0.2">
      <c r="A10" s="6" t="s">
        <v>12</v>
      </c>
      <c r="B10" s="28">
        <v>0</v>
      </c>
      <c r="C10" s="28">
        <v>0</v>
      </c>
      <c r="D10" s="28">
        <f t="shared" si="0"/>
        <v>0</v>
      </c>
      <c r="E10" s="28">
        <v>0</v>
      </c>
      <c r="F10" s="29">
        <v>0</v>
      </c>
    </row>
    <row r="11" spans="1:6" s="3" customFormat="1" x14ac:dyDescent="0.2">
      <c r="A11" s="2" t="s">
        <v>13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9">
        <v>0</v>
      </c>
    </row>
    <row r="12" spans="1:6" s="3" customFormat="1" x14ac:dyDescent="0.2">
      <c r="A12" s="6" t="s">
        <v>11</v>
      </c>
      <c r="B12" s="28">
        <v>0</v>
      </c>
      <c r="C12" s="28">
        <v>0</v>
      </c>
      <c r="D12" s="28">
        <f t="shared" si="0"/>
        <v>0</v>
      </c>
      <c r="E12" s="28">
        <v>0</v>
      </c>
      <c r="F12" s="29">
        <v>0</v>
      </c>
    </row>
    <row r="13" spans="1:6" s="3" customFormat="1" x14ac:dyDescent="0.2">
      <c r="A13" s="6" t="s">
        <v>12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9">
        <v>0</v>
      </c>
    </row>
    <row r="14" spans="1:6" s="3" customFormat="1" ht="33.75" x14ac:dyDescent="0.2">
      <c r="A14" s="7" t="s">
        <v>22</v>
      </c>
      <c r="B14" s="28">
        <v>0</v>
      </c>
      <c r="C14" s="28">
        <v>0</v>
      </c>
      <c r="D14" s="28">
        <f t="shared" si="0"/>
        <v>0</v>
      </c>
      <c r="E14" s="28">
        <v>0</v>
      </c>
      <c r="F14" s="29">
        <v>0</v>
      </c>
    </row>
    <row r="15" spans="1:6" s="3" customFormat="1" x14ac:dyDescent="0.2">
      <c r="A15" s="2" t="s">
        <v>14</v>
      </c>
      <c r="B15" s="28">
        <v>9500000</v>
      </c>
      <c r="C15" s="28">
        <v>0</v>
      </c>
      <c r="D15" s="28">
        <f t="shared" si="0"/>
        <v>9500000</v>
      </c>
      <c r="E15" s="28">
        <v>896457.68</v>
      </c>
      <c r="F15" s="29">
        <v>896457.68</v>
      </c>
    </row>
    <row r="16" spans="1:6" s="3" customFormat="1" x14ac:dyDescent="0.2">
      <c r="A16" s="2" t="s">
        <v>15</v>
      </c>
      <c r="B16" s="28">
        <v>0</v>
      </c>
      <c r="C16" s="28">
        <v>0</v>
      </c>
      <c r="D16" s="28">
        <f>C16+B16</f>
        <v>0</v>
      </c>
      <c r="E16" s="28">
        <v>0</v>
      </c>
      <c r="F16" s="29">
        <v>0</v>
      </c>
    </row>
    <row r="17" spans="1:6" s="3" customFormat="1" x14ac:dyDescent="0.2">
      <c r="A17" s="2" t="s">
        <v>17</v>
      </c>
      <c r="B17" s="28">
        <v>69168550.920000002</v>
      </c>
      <c r="C17" s="28">
        <v>2096089.86</v>
      </c>
      <c r="D17" s="28">
        <f>C17+B17</f>
        <v>71264640.780000001</v>
      </c>
      <c r="E17" s="28">
        <v>12518479.560000001</v>
      </c>
      <c r="F17" s="29">
        <v>12518479.560000001</v>
      </c>
    </row>
    <row r="18" spans="1:6" s="3" customFormat="1" x14ac:dyDescent="0.2">
      <c r="A18" s="8" t="s">
        <v>16</v>
      </c>
      <c r="B18" s="31">
        <v>0</v>
      </c>
      <c r="C18" s="31">
        <v>0</v>
      </c>
      <c r="D18" s="31">
        <f>C18+B18</f>
        <v>0</v>
      </c>
      <c r="E18" s="31">
        <v>0</v>
      </c>
      <c r="F18" s="35">
        <v>0</v>
      </c>
    </row>
    <row r="20" spans="1:6" s="4" customFormat="1" ht="33" customHeight="1" x14ac:dyDescent="0.2">
      <c r="A20" s="36" t="s">
        <v>25</v>
      </c>
      <c r="B20" s="37"/>
      <c r="C20" s="37"/>
      <c r="D20" s="37"/>
      <c r="E20" s="37"/>
      <c r="F20" s="38"/>
    </row>
    <row r="21" spans="1:6" s="5" customFormat="1" ht="24.95" customHeight="1" x14ac:dyDescent="0.2">
      <c r="A21" s="15" t="s">
        <v>0</v>
      </c>
      <c r="B21" s="16" t="s">
        <v>2</v>
      </c>
      <c r="C21" s="17" t="s">
        <v>21</v>
      </c>
      <c r="D21" s="16" t="s">
        <v>3</v>
      </c>
      <c r="E21" s="16" t="s">
        <v>4</v>
      </c>
      <c r="F21" s="16" t="s">
        <v>5</v>
      </c>
    </row>
    <row r="22" spans="1:6" s="3" customFormat="1" x14ac:dyDescent="0.2">
      <c r="A22" s="18" t="s">
        <v>1</v>
      </c>
      <c r="B22" s="33">
        <f>SUM(B23+B35+B40)</f>
        <v>78768550.920000002</v>
      </c>
      <c r="C22" s="33">
        <f>SUM(C23+C35+C40)</f>
        <v>2096089.86</v>
      </c>
      <c r="D22" s="33">
        <f>SUM(D23+D35+D40)</f>
        <v>80864640.780000001</v>
      </c>
      <c r="E22" s="33">
        <f>SUM(E23+E35+E40)</f>
        <v>13446617.630000001</v>
      </c>
      <c r="F22" s="34">
        <f>SUM(F23+F35+F40)</f>
        <v>13446617.630000001</v>
      </c>
    </row>
    <row r="23" spans="1:6" s="3" customFormat="1" x14ac:dyDescent="0.2">
      <c r="A23" s="13" t="s">
        <v>18</v>
      </c>
      <c r="B23" s="30">
        <f>SUM(B24:B27)+B30+B33+B34</f>
        <v>100000</v>
      </c>
      <c r="C23" s="30">
        <f>SUM(C24:C27)+C30+C33+C34</f>
        <v>0</v>
      </c>
      <c r="D23" s="30">
        <f>SUM(D24:D27)+D30+D33+D34</f>
        <v>100000</v>
      </c>
      <c r="E23" s="30">
        <f>SUM(E24:E27)+E30+E33+E34</f>
        <v>31680.39</v>
      </c>
      <c r="F23" s="32">
        <f>SUM(F24:F27)+F30+F33+F34</f>
        <v>31680.39</v>
      </c>
    </row>
    <row r="24" spans="1:6" s="3" customFormat="1" x14ac:dyDescent="0.2">
      <c r="A24" s="11" t="s">
        <v>6</v>
      </c>
      <c r="B24" s="28">
        <v>0</v>
      </c>
      <c r="C24" s="28">
        <v>0</v>
      </c>
      <c r="D24" s="28">
        <f>B24+C24</f>
        <v>0</v>
      </c>
      <c r="E24" s="28">
        <v>0</v>
      </c>
      <c r="F24" s="29">
        <v>0</v>
      </c>
    </row>
    <row r="25" spans="1:6" s="3" customFormat="1" x14ac:dyDescent="0.2">
      <c r="A25" s="11" t="s">
        <v>8</v>
      </c>
      <c r="B25" s="28">
        <v>0</v>
      </c>
      <c r="C25" s="28">
        <v>0</v>
      </c>
      <c r="D25" s="28">
        <f t="shared" ref="D25:D32" si="1">B25+C25</f>
        <v>0</v>
      </c>
      <c r="E25" s="28">
        <v>0</v>
      </c>
      <c r="F25" s="29">
        <v>0</v>
      </c>
    </row>
    <row r="26" spans="1:6" s="3" customFormat="1" x14ac:dyDescent="0.2">
      <c r="A26" s="11" t="s">
        <v>9</v>
      </c>
      <c r="B26" s="28">
        <v>0</v>
      </c>
      <c r="C26" s="28">
        <v>0</v>
      </c>
      <c r="D26" s="28">
        <f t="shared" si="1"/>
        <v>0</v>
      </c>
      <c r="E26" s="28">
        <v>0</v>
      </c>
      <c r="F26" s="29">
        <v>0</v>
      </c>
    </row>
    <row r="27" spans="1:6" s="3" customFormat="1" x14ac:dyDescent="0.2">
      <c r="A27" s="11" t="s">
        <v>10</v>
      </c>
      <c r="B27" s="28">
        <v>100000</v>
      </c>
      <c r="C27" s="28">
        <v>0</v>
      </c>
      <c r="D27" s="28">
        <f t="shared" si="1"/>
        <v>100000</v>
      </c>
      <c r="E27" s="28">
        <v>31680.39</v>
      </c>
      <c r="F27" s="29">
        <v>31680.39</v>
      </c>
    </row>
    <row r="28" spans="1:6" s="3" customFormat="1" x14ac:dyDescent="0.2">
      <c r="A28" s="12" t="s">
        <v>11</v>
      </c>
      <c r="B28" s="28">
        <v>100000</v>
      </c>
      <c r="C28" s="28">
        <v>0</v>
      </c>
      <c r="D28" s="28">
        <f t="shared" si="1"/>
        <v>100000</v>
      </c>
      <c r="E28" s="28">
        <v>31680.39</v>
      </c>
      <c r="F28" s="29">
        <v>31680.39</v>
      </c>
    </row>
    <row r="29" spans="1:6" s="3" customFormat="1" x14ac:dyDescent="0.2">
      <c r="A29" s="12" t="s">
        <v>12</v>
      </c>
      <c r="B29" s="28">
        <v>0</v>
      </c>
      <c r="C29" s="28">
        <v>0</v>
      </c>
      <c r="D29" s="28">
        <f t="shared" si="1"/>
        <v>0</v>
      </c>
      <c r="E29" s="28">
        <v>0</v>
      </c>
      <c r="F29" s="29">
        <v>0</v>
      </c>
    </row>
    <row r="30" spans="1:6" s="3" customFormat="1" x14ac:dyDescent="0.2">
      <c r="A30" s="11" t="s">
        <v>13</v>
      </c>
      <c r="B30" s="28">
        <v>0</v>
      </c>
      <c r="C30" s="28">
        <v>0</v>
      </c>
      <c r="D30" s="28">
        <f t="shared" si="1"/>
        <v>0</v>
      </c>
      <c r="E30" s="28">
        <v>0</v>
      </c>
      <c r="F30" s="29">
        <v>0</v>
      </c>
    </row>
    <row r="31" spans="1:6" s="3" customFormat="1" x14ac:dyDescent="0.2">
      <c r="A31" s="12" t="s">
        <v>11</v>
      </c>
      <c r="B31" s="28">
        <v>100000</v>
      </c>
      <c r="C31" s="28">
        <v>0</v>
      </c>
      <c r="D31" s="28">
        <f t="shared" si="1"/>
        <v>100000</v>
      </c>
      <c r="E31" s="28">
        <v>31680.39</v>
      </c>
      <c r="F31" s="29">
        <v>31680.39</v>
      </c>
    </row>
    <row r="32" spans="1:6" s="3" customFormat="1" x14ac:dyDescent="0.2">
      <c r="A32" s="12" t="s">
        <v>12</v>
      </c>
      <c r="B32" s="28">
        <v>0</v>
      </c>
      <c r="C32" s="28">
        <v>0</v>
      </c>
      <c r="D32" s="28">
        <f t="shared" si="1"/>
        <v>0</v>
      </c>
      <c r="E32" s="28">
        <v>0</v>
      </c>
      <c r="F32" s="29">
        <v>0</v>
      </c>
    </row>
    <row r="33" spans="1:6" s="3" customFormat="1" x14ac:dyDescent="0.2">
      <c r="A33" s="11" t="s">
        <v>15</v>
      </c>
      <c r="B33" s="28">
        <v>0</v>
      </c>
      <c r="C33" s="28">
        <v>0</v>
      </c>
      <c r="D33" s="28">
        <f>B33+C33</f>
        <v>0</v>
      </c>
      <c r="E33" s="28">
        <v>0</v>
      </c>
      <c r="F33" s="29">
        <v>0</v>
      </c>
    </row>
    <row r="34" spans="1:6" s="3" customFormat="1" x14ac:dyDescent="0.2">
      <c r="A34" s="11" t="s">
        <v>17</v>
      </c>
      <c r="B34" s="28">
        <v>0</v>
      </c>
      <c r="C34" s="28">
        <v>0</v>
      </c>
      <c r="D34" s="28">
        <f>B34+C34</f>
        <v>0</v>
      </c>
      <c r="E34" s="28">
        <v>0</v>
      </c>
      <c r="F34" s="29">
        <v>0</v>
      </c>
    </row>
    <row r="35" spans="1:6" s="3" customFormat="1" x14ac:dyDescent="0.2">
      <c r="A35" s="13" t="s">
        <v>19</v>
      </c>
      <c r="B35" s="30">
        <f>SUM(B36:B38)</f>
        <v>78668550.920000002</v>
      </c>
      <c r="C35" s="30">
        <f>SUM(C36:C38)</f>
        <v>2096089.86</v>
      </c>
      <c r="D35" s="30">
        <f>SUM(D36:D38)</f>
        <v>80764640.780000001</v>
      </c>
      <c r="E35" s="30">
        <f>SUM(E36:E38)</f>
        <v>13414937.24</v>
      </c>
      <c r="F35" s="32">
        <f>SUM(F36:F38)</f>
        <v>13414937.24</v>
      </c>
    </row>
    <row r="36" spans="1:6" s="3" customFormat="1" x14ac:dyDescent="0.2">
      <c r="A36" s="11" t="s">
        <v>7</v>
      </c>
      <c r="B36" s="28">
        <v>0</v>
      </c>
      <c r="C36" s="28">
        <v>0</v>
      </c>
      <c r="D36" s="28">
        <f>B36+C36</f>
        <v>0</v>
      </c>
      <c r="E36" s="28">
        <v>0</v>
      </c>
      <c r="F36" s="29">
        <v>0</v>
      </c>
    </row>
    <row r="37" spans="1:6" s="3" customFormat="1" x14ac:dyDescent="0.2">
      <c r="A37" s="11" t="s">
        <v>14</v>
      </c>
      <c r="B37" s="28">
        <v>9500000</v>
      </c>
      <c r="C37" s="28">
        <v>0</v>
      </c>
      <c r="D37" s="28">
        <f>B37+C37</f>
        <v>9500000</v>
      </c>
      <c r="E37" s="28">
        <v>896457.68</v>
      </c>
      <c r="F37" s="29">
        <v>896457.68</v>
      </c>
    </row>
    <row r="38" spans="1:6" s="3" customFormat="1" x14ac:dyDescent="0.2">
      <c r="A38" s="11" t="s">
        <v>17</v>
      </c>
      <c r="B38" s="28">
        <v>69168550.920000002</v>
      </c>
      <c r="C38" s="28">
        <v>2096089.86</v>
      </c>
      <c r="D38" s="28">
        <f>B38+C38</f>
        <v>71264640.780000001</v>
      </c>
      <c r="E38" s="28">
        <v>12518479.560000001</v>
      </c>
      <c r="F38" s="29">
        <v>12518479.560000001</v>
      </c>
    </row>
    <row r="39" spans="1:6" s="3" customFormat="1" x14ac:dyDescent="0.2">
      <c r="A39" s="4" t="s">
        <v>20</v>
      </c>
      <c r="B39" s="30">
        <f>SUM(B40)</f>
        <v>0</v>
      </c>
      <c r="C39" s="30">
        <f>SUM(C40)</f>
        <v>0</v>
      </c>
      <c r="D39" s="30">
        <f>SUM(D40)</f>
        <v>0</v>
      </c>
      <c r="E39" s="30">
        <f>SUM(E40)</f>
        <v>0</v>
      </c>
      <c r="F39" s="32">
        <f>SUM(F40)</f>
        <v>0</v>
      </c>
    </row>
    <row r="40" spans="1:6" s="3" customFormat="1" x14ac:dyDescent="0.2">
      <c r="A40" s="14" t="s">
        <v>16</v>
      </c>
      <c r="B40" s="31">
        <v>0</v>
      </c>
      <c r="C40" s="31">
        <v>0</v>
      </c>
      <c r="D40" s="31">
        <f>B40+C40</f>
        <v>0</v>
      </c>
      <c r="E40" s="31">
        <v>0</v>
      </c>
      <c r="F40" s="35">
        <v>0</v>
      </c>
    </row>
    <row r="41" spans="1:6" s="3" customFormat="1" x14ac:dyDescent="0.2">
      <c r="A41" s="39" t="s">
        <v>28</v>
      </c>
      <c r="B41" s="19"/>
      <c r="C41" s="20"/>
    </row>
    <row r="42" spans="1:6" s="3" customFormat="1" x14ac:dyDescent="0.2">
      <c r="A42" s="22"/>
      <c r="B42" s="21"/>
      <c r="C42" s="21"/>
    </row>
    <row r="43" spans="1:6" s="3" customFormat="1" x14ac:dyDescent="0.2">
      <c r="A43" s="21"/>
      <c r="B43" s="21"/>
      <c r="C43" s="21"/>
    </row>
    <row r="44" spans="1:6" s="3" customFormat="1" x14ac:dyDescent="0.2">
      <c r="A44" s="21" t="s">
        <v>23</v>
      </c>
      <c r="B44" s="23"/>
      <c r="C44" s="24" t="s">
        <v>23</v>
      </c>
    </row>
    <row r="45" spans="1:6" s="3" customFormat="1" ht="22.5" x14ac:dyDescent="0.2">
      <c r="A45" s="25" t="s">
        <v>26</v>
      </c>
      <c r="B45" s="26"/>
      <c r="C45" s="27" t="s">
        <v>27</v>
      </c>
    </row>
    <row r="46" spans="1:6" s="3" customFormat="1" x14ac:dyDescent="0.2"/>
    <row r="47" spans="1:6" s="3" customFormat="1" x14ac:dyDescent="0.2"/>
    <row r="48" spans="1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mergeCells count="2">
    <mergeCell ref="A1:F1"/>
    <mergeCell ref="A20:F20"/>
  </mergeCells>
  <printOptions horizontalCentered="1"/>
  <pageMargins left="0.70866141732283472" right="0.70866141732283472" top="0.43" bottom="0.46" header="0.31496062992125984" footer="0.31496062992125984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Norma</cp:lastModifiedBy>
  <cp:lastPrinted>2018-05-22T23:18:33Z</cp:lastPrinted>
  <dcterms:created xsi:type="dcterms:W3CDTF">2012-12-11T20:48:19Z</dcterms:created>
  <dcterms:modified xsi:type="dcterms:W3CDTF">2018-05-22T23:18:36Z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