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v4\Desktop\Documentos Tv4\Documentos\Auxiliares 3620\ESTADOS FINANCIEROS UTEG\Edos fin 3 trim 20\05 Informacion Contable\"/>
    </mc:Choice>
  </mc:AlternateContent>
  <bookViews>
    <workbookView xWindow="0" yWindow="0" windowWidth="28800" windowHeight="12135"/>
  </bookViews>
  <sheets>
    <sheet name="NOTAS" sheetId="1" r:id="rId1"/>
  </sheets>
  <externalReferences>
    <externalReference r:id="rId2"/>
  </externalReferences>
  <definedNames>
    <definedName name="ABC" localSheetId="0">#REF!</definedName>
    <definedName name="ABC">#REF!</definedName>
    <definedName name="Abr" localSheetId="0">#REF!</definedName>
    <definedName name="Abr">#REF!</definedName>
    <definedName name="_xlnm.Print_Area" localSheetId="0">NOTAS!$A$1:$E$523</definedName>
    <definedName name="cc" localSheetId="0">#REF!</definedName>
    <definedName name="cc">#REF!</definedName>
    <definedName name="df" localSheetId="0">#REF!</definedName>
    <definedName name="df">#REF!</definedName>
    <definedName name="ee" localSheetId="0">#REF!</definedName>
    <definedName name="ee">#REF!</definedName>
    <definedName name="Ene" localSheetId="0">#REF!</definedName>
    <definedName name="Ene">#REF!</definedName>
    <definedName name="er" localSheetId="0">#REF!</definedName>
    <definedName name="er">#REF!</definedName>
    <definedName name="Feb" localSheetId="0">#REF!</definedName>
    <definedName name="Feb">#REF!</definedName>
    <definedName name="g" localSheetId="0">#REF!</definedName>
    <definedName name="g">#REF!</definedName>
    <definedName name="Jul" localSheetId="0">#REF!</definedName>
    <definedName name="Jul">#REF!</definedName>
    <definedName name="Jun" localSheetId="0">#REF!</definedName>
    <definedName name="Jun">#REF!</definedName>
    <definedName name="Mar" localSheetId="0">#REF!</definedName>
    <definedName name="Mar">#REF!</definedName>
    <definedName name="May" localSheetId="0">#REF!</definedName>
    <definedName name="May">#REF!</definedName>
    <definedName name="qw" localSheetId="0">#REF!</definedName>
    <definedName name="qw">#REF!</definedName>
    <definedName name="sf" localSheetId="0">#REF!</definedName>
    <definedName name="sf">#REF!</definedName>
    <definedName name="_xlnm.Print_Titles" localSheetId="0">NOTAS!$2:$3</definedName>
    <definedName name="TOTAL_ANUAL" localSheetId="0">#REF!</definedName>
    <definedName name="TOTAL_ANUAL">#REF!</definedName>
    <definedName name="VV" localSheetId="0">#REF!</definedName>
    <definedName name="VV">#REF!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4" i="1" l="1"/>
  <c r="C514" i="1"/>
  <c r="B514" i="1"/>
  <c r="C496" i="1"/>
  <c r="D495" i="1" s="1"/>
  <c r="C493" i="1"/>
  <c r="D471" i="1"/>
  <c r="D465" i="1"/>
  <c r="D458" i="1"/>
  <c r="C449" i="1"/>
  <c r="B445" i="1"/>
  <c r="C482" i="1" s="1"/>
  <c r="B444" i="1"/>
  <c r="C480" i="1" s="1"/>
  <c r="B443" i="1"/>
  <c r="C478" i="1" s="1"/>
  <c r="C442" i="1"/>
  <c r="B442" i="1"/>
  <c r="C477" i="1" s="1"/>
  <c r="D476" i="1" s="1"/>
  <c r="D504" i="1" s="1"/>
  <c r="B438" i="1"/>
  <c r="C430" i="1"/>
  <c r="B430" i="1"/>
  <c r="D430" i="1" s="1"/>
  <c r="C429" i="1"/>
  <c r="C432" i="1" s="1"/>
  <c r="B429" i="1"/>
  <c r="D429" i="1" s="1"/>
  <c r="B423" i="1"/>
  <c r="D421" i="1"/>
  <c r="D423" i="1" s="1"/>
  <c r="C421" i="1"/>
  <c r="C423" i="1" s="1"/>
  <c r="B421" i="1"/>
  <c r="E382" i="1"/>
  <c r="C380" i="1"/>
  <c r="D380" i="1" s="1"/>
  <c r="B380" i="1"/>
  <c r="C379" i="1"/>
  <c r="B379" i="1"/>
  <c r="C378" i="1"/>
  <c r="B378" i="1"/>
  <c r="D377" i="1"/>
  <c r="C377" i="1"/>
  <c r="B377" i="1"/>
  <c r="C376" i="1"/>
  <c r="D376" i="1" s="1"/>
  <c r="B376" i="1"/>
  <c r="C375" i="1"/>
  <c r="B375" i="1"/>
  <c r="C374" i="1"/>
  <c r="B374" i="1"/>
  <c r="C373" i="1"/>
  <c r="B373" i="1"/>
  <c r="C372" i="1"/>
  <c r="B372" i="1"/>
  <c r="C371" i="1"/>
  <c r="B371" i="1"/>
  <c r="C333" i="1"/>
  <c r="B333" i="1"/>
  <c r="C332" i="1"/>
  <c r="B332" i="1"/>
  <c r="C331" i="1"/>
  <c r="B331" i="1"/>
  <c r="C330" i="1"/>
  <c r="B330" i="1"/>
  <c r="C329" i="1"/>
  <c r="B329" i="1"/>
  <c r="C328" i="1"/>
  <c r="B328" i="1"/>
  <c r="C327" i="1"/>
  <c r="B327" i="1"/>
  <c r="C326" i="1"/>
  <c r="B326" i="1"/>
  <c r="C325" i="1"/>
  <c r="B325" i="1"/>
  <c r="C324" i="1"/>
  <c r="B324" i="1"/>
  <c r="C323" i="1"/>
  <c r="B323" i="1"/>
  <c r="C322" i="1"/>
  <c r="B322" i="1"/>
  <c r="C321" i="1"/>
  <c r="B321" i="1"/>
  <c r="C320" i="1"/>
  <c r="B320" i="1"/>
  <c r="C319" i="1"/>
  <c r="B319" i="1"/>
  <c r="C318" i="1"/>
  <c r="B318" i="1"/>
  <c r="C317" i="1"/>
  <c r="B317" i="1"/>
  <c r="C316" i="1"/>
  <c r="B316" i="1"/>
  <c r="C315" i="1"/>
  <c r="B315" i="1"/>
  <c r="C314" i="1"/>
  <c r="B314" i="1"/>
  <c r="C313" i="1"/>
  <c r="B313" i="1"/>
  <c r="C312" i="1"/>
  <c r="B312" i="1"/>
  <c r="C311" i="1"/>
  <c r="B311" i="1"/>
  <c r="C310" i="1"/>
  <c r="B310" i="1"/>
  <c r="C309" i="1"/>
  <c r="B309" i="1"/>
  <c r="C308" i="1"/>
  <c r="B308" i="1"/>
  <c r="C307" i="1"/>
  <c r="B307" i="1"/>
  <c r="C306" i="1"/>
  <c r="B306" i="1"/>
  <c r="C305" i="1"/>
  <c r="B305" i="1"/>
  <c r="C304" i="1"/>
  <c r="B304" i="1"/>
  <c r="C303" i="1"/>
  <c r="B303" i="1"/>
  <c r="C302" i="1"/>
  <c r="B302" i="1"/>
  <c r="C301" i="1"/>
  <c r="B301" i="1"/>
  <c r="C300" i="1"/>
  <c r="B300" i="1"/>
  <c r="C299" i="1"/>
  <c r="B299" i="1"/>
  <c r="C298" i="1"/>
  <c r="B298" i="1"/>
  <c r="C297" i="1"/>
  <c r="B297" i="1"/>
  <c r="C296" i="1"/>
  <c r="B296" i="1"/>
  <c r="C295" i="1"/>
  <c r="B295" i="1"/>
  <c r="C294" i="1"/>
  <c r="B294" i="1"/>
  <c r="C293" i="1"/>
  <c r="B293" i="1"/>
  <c r="C292" i="1"/>
  <c r="B292" i="1"/>
  <c r="C291" i="1"/>
  <c r="B291" i="1"/>
  <c r="C290" i="1"/>
  <c r="B290" i="1"/>
  <c r="C289" i="1"/>
  <c r="B289" i="1"/>
  <c r="C288" i="1"/>
  <c r="B288" i="1"/>
  <c r="C287" i="1"/>
  <c r="B287" i="1"/>
  <c r="C286" i="1"/>
  <c r="B286" i="1"/>
  <c r="C285" i="1"/>
  <c r="B285" i="1"/>
  <c r="C284" i="1"/>
  <c r="B284" i="1"/>
  <c r="C283" i="1"/>
  <c r="B283" i="1"/>
  <c r="C282" i="1"/>
  <c r="B282" i="1"/>
  <c r="C281" i="1"/>
  <c r="B281" i="1"/>
  <c r="C280" i="1"/>
  <c r="B280" i="1"/>
  <c r="C279" i="1"/>
  <c r="B279" i="1"/>
  <c r="C278" i="1"/>
  <c r="B278" i="1"/>
  <c r="C277" i="1"/>
  <c r="B277" i="1"/>
  <c r="C276" i="1"/>
  <c r="B276" i="1"/>
  <c r="C275" i="1"/>
  <c r="B275" i="1"/>
  <c r="C274" i="1"/>
  <c r="B274" i="1"/>
  <c r="C273" i="1"/>
  <c r="B273" i="1"/>
  <c r="C272" i="1"/>
  <c r="B272" i="1"/>
  <c r="C271" i="1"/>
  <c r="B271" i="1"/>
  <c r="C270" i="1"/>
  <c r="B270" i="1"/>
  <c r="C269" i="1"/>
  <c r="B269" i="1"/>
  <c r="C268" i="1"/>
  <c r="B268" i="1"/>
  <c r="C267" i="1"/>
  <c r="B267" i="1"/>
  <c r="C266" i="1"/>
  <c r="B266" i="1"/>
  <c r="C265" i="1"/>
  <c r="B265" i="1"/>
  <c r="C264" i="1"/>
  <c r="B264" i="1"/>
  <c r="C263" i="1"/>
  <c r="B263" i="1"/>
  <c r="C262" i="1"/>
  <c r="B262" i="1"/>
  <c r="C261" i="1"/>
  <c r="B261" i="1"/>
  <c r="C260" i="1"/>
  <c r="B260" i="1"/>
  <c r="C259" i="1"/>
  <c r="B259" i="1"/>
  <c r="C258" i="1"/>
  <c r="B258" i="1"/>
  <c r="C257" i="1"/>
  <c r="B257" i="1"/>
  <c r="C256" i="1"/>
  <c r="B256" i="1"/>
  <c r="B248" i="1"/>
  <c r="B246" i="1"/>
  <c r="B250" i="1" s="1"/>
  <c r="B240" i="1"/>
  <c r="B239" i="1"/>
  <c r="B238" i="1"/>
  <c r="B237" i="1"/>
  <c r="B233" i="1"/>
  <c r="B229" i="1"/>
  <c r="B228" i="1"/>
  <c r="B227" i="1" s="1"/>
  <c r="B221" i="1"/>
  <c r="B215" i="1"/>
  <c r="B209" i="1"/>
  <c r="B203" i="1"/>
  <c r="D196" i="1"/>
  <c r="C196" i="1"/>
  <c r="B192" i="1"/>
  <c r="B191" i="1"/>
  <c r="B188" i="1"/>
  <c r="D186" i="1"/>
  <c r="C186" i="1"/>
  <c r="B186" i="1"/>
  <c r="B185" i="1"/>
  <c r="D184" i="1"/>
  <c r="C184" i="1"/>
  <c r="B184" i="1"/>
  <c r="B183" i="1"/>
  <c r="D182" i="1"/>
  <c r="C182" i="1"/>
  <c r="B182" i="1"/>
  <c r="D181" i="1"/>
  <c r="C181" i="1"/>
  <c r="B181" i="1"/>
  <c r="D180" i="1"/>
  <c r="C180" i="1"/>
  <c r="B180" i="1"/>
  <c r="B179" i="1"/>
  <c r="B178" i="1"/>
  <c r="D177" i="1"/>
  <c r="C177" i="1"/>
  <c r="B177" i="1"/>
  <c r="D176" i="1"/>
  <c r="C176" i="1"/>
  <c r="B176" i="1"/>
  <c r="B175" i="1"/>
  <c r="D173" i="1"/>
  <c r="C173" i="1"/>
  <c r="B173" i="1"/>
  <c r="C172" i="1"/>
  <c r="B172" i="1"/>
  <c r="B170" i="1"/>
  <c r="B167" i="1"/>
  <c r="B166" i="1"/>
  <c r="B165" i="1"/>
  <c r="B164" i="1"/>
  <c r="B154" i="1"/>
  <c r="B157" i="1" s="1"/>
  <c r="B151" i="1"/>
  <c r="D145" i="1"/>
  <c r="C145" i="1"/>
  <c r="B145" i="1"/>
  <c r="D143" i="1"/>
  <c r="D133" i="1"/>
  <c r="C132" i="1"/>
  <c r="B132" i="1"/>
  <c r="C131" i="1"/>
  <c r="B131" i="1"/>
  <c r="C130" i="1"/>
  <c r="B130" i="1"/>
  <c r="C129" i="1"/>
  <c r="D129" i="1" s="1"/>
  <c r="B129" i="1"/>
  <c r="C128" i="1"/>
  <c r="B128" i="1"/>
  <c r="C127" i="1"/>
  <c r="B127" i="1"/>
  <c r="C126" i="1"/>
  <c r="D126" i="1" s="1"/>
  <c r="B126" i="1"/>
  <c r="C125" i="1"/>
  <c r="B125" i="1"/>
  <c r="C124" i="1"/>
  <c r="B124" i="1"/>
  <c r="C123" i="1"/>
  <c r="B123" i="1"/>
  <c r="C122" i="1"/>
  <c r="B122" i="1"/>
  <c r="C121" i="1"/>
  <c r="D121" i="1" s="1"/>
  <c r="B121" i="1"/>
  <c r="C120" i="1"/>
  <c r="B120" i="1"/>
  <c r="C119" i="1"/>
  <c r="B119" i="1"/>
  <c r="D118" i="1"/>
  <c r="C118" i="1"/>
  <c r="B118" i="1"/>
  <c r="C117" i="1"/>
  <c r="B117" i="1"/>
  <c r="C116" i="1"/>
  <c r="B116" i="1"/>
  <c r="C115" i="1"/>
  <c r="B115" i="1"/>
  <c r="C112" i="1"/>
  <c r="D112" i="1" s="1"/>
  <c r="B112" i="1"/>
  <c r="C111" i="1"/>
  <c r="B111" i="1"/>
  <c r="C110" i="1"/>
  <c r="B110" i="1"/>
  <c r="D109" i="1"/>
  <c r="C109" i="1"/>
  <c r="B109" i="1"/>
  <c r="C108" i="1"/>
  <c r="B108" i="1"/>
  <c r="C107" i="1"/>
  <c r="B107" i="1"/>
  <c r="C106" i="1"/>
  <c r="B106" i="1"/>
  <c r="C105" i="1"/>
  <c r="B105" i="1"/>
  <c r="C104" i="1"/>
  <c r="D104" i="1" s="1"/>
  <c r="B104" i="1"/>
  <c r="C103" i="1"/>
  <c r="B103" i="1"/>
  <c r="C102" i="1"/>
  <c r="D102" i="1" s="1"/>
  <c r="B102" i="1"/>
  <c r="C101" i="1"/>
  <c r="D101" i="1" s="1"/>
  <c r="B101" i="1"/>
  <c r="C100" i="1"/>
  <c r="B100" i="1"/>
  <c r="C99" i="1"/>
  <c r="B99" i="1"/>
  <c r="C98" i="1"/>
  <c r="B98" i="1"/>
  <c r="C97" i="1"/>
  <c r="B97" i="1"/>
  <c r="C96" i="1"/>
  <c r="D96" i="1" s="1"/>
  <c r="B96" i="1"/>
  <c r="C95" i="1"/>
  <c r="D95" i="1" s="1"/>
  <c r="B95" i="1"/>
  <c r="C94" i="1"/>
  <c r="B94" i="1"/>
  <c r="C93" i="1"/>
  <c r="D93" i="1" s="1"/>
  <c r="B93" i="1"/>
  <c r="C92" i="1"/>
  <c r="B92" i="1"/>
  <c r="C91" i="1"/>
  <c r="B91" i="1"/>
  <c r="C90" i="1"/>
  <c r="B90" i="1"/>
  <c r="C89" i="1"/>
  <c r="B89" i="1"/>
  <c r="C88" i="1"/>
  <c r="C87" i="1" s="1"/>
  <c r="B88" i="1"/>
  <c r="D85" i="1"/>
  <c r="C84" i="1"/>
  <c r="B84" i="1"/>
  <c r="C83" i="1"/>
  <c r="B83" i="1"/>
  <c r="B77" i="1"/>
  <c r="B71" i="1"/>
  <c r="C62" i="1"/>
  <c r="B62" i="1"/>
  <c r="D53" i="1"/>
  <c r="C49" i="1"/>
  <c r="B49" i="1"/>
  <c r="B53" i="1" s="1"/>
  <c r="C46" i="1"/>
  <c r="C53" i="1" s="1"/>
  <c r="B46" i="1"/>
  <c r="C37" i="1"/>
  <c r="B37" i="1"/>
  <c r="D33" i="1"/>
  <c r="C29" i="1"/>
  <c r="C33" i="1" s="1"/>
  <c r="B29" i="1"/>
  <c r="B33" i="1" s="1"/>
  <c r="D22" i="1"/>
  <c r="B19" i="1"/>
  <c r="B18" i="1"/>
  <c r="B22" i="1" s="1"/>
  <c r="A3" i="1"/>
  <c r="B382" i="1" l="1"/>
  <c r="C365" i="1"/>
  <c r="C382" i="1"/>
  <c r="D375" i="1"/>
  <c r="D378" i="1"/>
  <c r="D107" i="1"/>
  <c r="D115" i="1"/>
  <c r="D119" i="1"/>
  <c r="D372" i="1"/>
  <c r="D379" i="1"/>
  <c r="D88" i="1"/>
  <c r="D106" i="1"/>
  <c r="D100" i="1"/>
  <c r="D97" i="1"/>
  <c r="D117" i="1"/>
  <c r="D432" i="1"/>
  <c r="D99" i="1"/>
  <c r="D110" i="1"/>
  <c r="D89" i="1"/>
  <c r="D90" i="1"/>
  <c r="D131" i="1"/>
  <c r="B365" i="1"/>
  <c r="D128" i="1"/>
  <c r="D92" i="1"/>
  <c r="D87" i="1" s="1"/>
  <c r="D122" i="1"/>
  <c r="B87" i="1"/>
  <c r="D103" i="1"/>
  <c r="B114" i="1"/>
  <c r="D83" i="1"/>
  <c r="C114" i="1"/>
  <c r="C135" i="1" s="1"/>
  <c r="D123" i="1"/>
  <c r="D130" i="1"/>
  <c r="B82" i="1"/>
  <c r="D111" i="1"/>
  <c r="D120" i="1"/>
  <c r="D127" i="1"/>
  <c r="C82" i="1"/>
  <c r="D108" i="1"/>
  <c r="D124" i="1"/>
  <c r="D94" i="1"/>
  <c r="D91" i="1"/>
  <c r="D98" i="1"/>
  <c r="D105" i="1"/>
  <c r="D125" i="1"/>
  <c r="D132" i="1"/>
  <c r="B162" i="1"/>
  <c r="B196" i="1" s="1"/>
  <c r="C162" i="1"/>
  <c r="D162" i="1"/>
  <c r="B236" i="1"/>
  <c r="D374" i="1"/>
  <c r="B432" i="1"/>
  <c r="B242" i="1"/>
  <c r="B441" i="1"/>
  <c r="B449" i="1" s="1"/>
  <c r="D84" i="1"/>
  <c r="D116" i="1"/>
  <c r="D371" i="1"/>
  <c r="B370" i="1"/>
  <c r="C370" i="1"/>
  <c r="D114" i="1" l="1"/>
  <c r="B135" i="1"/>
  <c r="D82" i="1"/>
  <c r="D135" i="1"/>
  <c r="D382" i="1"/>
  <c r="D370" i="1"/>
</calcChain>
</file>

<file path=xl/sharedStrings.xml><?xml version="1.0" encoding="utf-8"?>
<sst xmlns="http://schemas.openxmlformats.org/spreadsheetml/2006/main" count="424" uniqueCount="373">
  <si>
    <t xml:space="preserve">NOTAS A LOS ESTADOS FINANCIEROS </t>
  </si>
  <si>
    <t>Ente Público:</t>
  </si>
  <si>
    <t>UNIDAD DE TELEVISION DE GUANAJUATO</t>
  </si>
  <si>
    <t>NOTAS DE DESGLOSE</t>
  </si>
  <si>
    <t>I) NOTAS AL ESTADO DE SITUACIÓN FINANCIERA</t>
  </si>
  <si>
    <t>ACTIVO</t>
  </si>
  <si>
    <t>* EFECTIVO Y EQUIVALENTES</t>
  </si>
  <si>
    <t>ESF-01 FONDOS C/INVERSIONES FINANCIERAS</t>
  </si>
  <si>
    <t>MONTO</t>
  </si>
  <si>
    <t>TIPO</t>
  </si>
  <si>
    <t>MONTO PARCIAL</t>
  </si>
  <si>
    <t>1114  Inversiones a 3 meses</t>
  </si>
  <si>
    <t>1121  Inversiones mayores a 3 meses hasta 12.</t>
  </si>
  <si>
    <t>1121103001  BANORTE 0501344663</t>
  </si>
  <si>
    <t>1121107001  SANTANDER BME65500685828</t>
  </si>
  <si>
    <t>1211  Inversiones a LP</t>
  </si>
  <si>
    <t>* DERECHOS A RECIBIR EFECTIVO Y EQUIVALENTES Y BIENES O SERVICIOS A RECIBIR</t>
  </si>
  <si>
    <t>ESF-02 INGRESOS P/RECUPERAR</t>
  </si>
  <si>
    <t>2018</t>
  </si>
  <si>
    <t>2017</t>
  </si>
  <si>
    <t>1122  Cuentas por Cobrar a CP</t>
  </si>
  <si>
    <t>1122102001  CUENTAS POR COBRAR POR VENTA DE B. Y P. SER.</t>
  </si>
  <si>
    <t>1124  Ingresos por Recuperar CP</t>
  </si>
  <si>
    <t>ESF-03 DEUDORES P/RECUPERAR</t>
  </si>
  <si>
    <t>90 DIAS</t>
  </si>
  <si>
    <t>180 DIAS</t>
  </si>
  <si>
    <t>1123  Dedudores Pendientes por Recuperar</t>
  </si>
  <si>
    <t>1123101002  GASTOS A RESERVA DE COMPROBAR</t>
  </si>
  <si>
    <t>1123102001  FUNCIONARIOS Y EMPLEADOS</t>
  </si>
  <si>
    <t>1123102003  IMPUESTO A CARGO DEL TRABAJADOR</t>
  </si>
  <si>
    <t>1123103105  IVA PENDIENTE DE ACREDITAR</t>
  </si>
  <si>
    <t>1123103110  IVA A FAVOR</t>
  </si>
  <si>
    <t>1123103301 SUBSIDIO AL EMPLEO</t>
  </si>
  <si>
    <t>1123106001  OTROS DEUDORES DIVERSOS</t>
  </si>
  <si>
    <t xml:space="preserve">1125  Deudores por Anticipos </t>
  </si>
  <si>
    <t>1125102001 FONDO FIJO</t>
  </si>
  <si>
    <t>1130    DERECHOS A RECIBIR BIENES O SERVICIOS</t>
  </si>
  <si>
    <t>1131001001  ANTICIPO A PROVEEDORES</t>
  </si>
  <si>
    <t>* BIENES DISPONIBLES PARA SU TRANSFORMACIÓN O CONSUMO.</t>
  </si>
  <si>
    <t>ESF-05 INVENTARIO Y ALMACENES</t>
  </si>
  <si>
    <t>METODO</t>
  </si>
  <si>
    <t>1140 Invetarios</t>
  </si>
  <si>
    <t>1150 Almacenes</t>
  </si>
  <si>
    <t xml:space="preserve">* INVERSIONES FINANCIERAS. </t>
  </si>
  <si>
    <t>ESF-06 FIDEICOMISOS, MANDATOS Y CONTRATOS ANALOGOS</t>
  </si>
  <si>
    <t>CARACTERISTICAS</t>
  </si>
  <si>
    <t>OBJETO</t>
  </si>
  <si>
    <t>1213 FIDEICOMISOS, MANDATOS Y CONTRATOS ANÁLOGOS</t>
  </si>
  <si>
    <t>ESF-07 PARTICIPACIONES Y APORT.  CAPITAL</t>
  </si>
  <si>
    <t>EMPRESA/OPDES</t>
  </si>
  <si>
    <t>1214 PARTICIPACIONES Y APORTACIONES DE CAPITAL</t>
  </si>
  <si>
    <t>* BIENES MUEBLES, INMUEBLES E INTAGIBLES</t>
  </si>
  <si>
    <t>ESF-08 BIENES MUEBLES E INMUEBLES</t>
  </si>
  <si>
    <t>SALDO INICIAL</t>
  </si>
  <si>
    <t>SALDO FINAL</t>
  </si>
  <si>
    <t>FLUJO</t>
  </si>
  <si>
    <t>1230 BIENES INMUEBLES, INFRAESTRUCTURA Y CONTRUCCIONES EN PROCESO</t>
  </si>
  <si>
    <t>1231581001  TERRENOS A VALOR HISTORICO</t>
  </si>
  <si>
    <t>1233583001  EDIFICIOS A VALOR HISTORICO</t>
  </si>
  <si>
    <t>1236962901  TRABAJOS DE ACABADOS EN EDIFICACIONES Y OTROS TRAB</t>
  </si>
  <si>
    <t>1240 BIENES MUEBLES</t>
  </si>
  <si>
    <t>1241151100  MUEBLES DE OFICINA Y ESTANTERÍA 2011</t>
  </si>
  <si>
    <t>1241151101  MUEBLES DE OFICINA Y ESTANTERÍA 2010</t>
  </si>
  <si>
    <t>1241251200  MUEBLES, EXCEPTO DE OFICINA Y ESTANTERÍA 2011</t>
  </si>
  <si>
    <t>1241351500  EQ. DE CÓMP. Y DE TECNOLOGÍAS DE LA INFORMACI 2011</t>
  </si>
  <si>
    <t>1241351501  EQ. DE CÓMP. Y DE TECNOLOGÍAS DE LA INFORMACI 2010</t>
  </si>
  <si>
    <t>1241951900  OTROS MOBILIARIOS Y EQUIPOS DE ADMINISTRACIÓN 2011</t>
  </si>
  <si>
    <t>1241951901  OTROS MOBILIARIOS Y EQUIPOS DE ADMINISTRACIÓN 2010</t>
  </si>
  <si>
    <t>1242152100  EQUIPO Y APARATOS AUDIOVISUALES 2011</t>
  </si>
  <si>
    <t>1242352300  CÁMARAS FOTOGRÁFICAS Y DE VIDEO 2011</t>
  </si>
  <si>
    <t>1242952901  OTRO MOB. Y EQUIPO EDUCACIONAL Y RECREATIVO 2010</t>
  </si>
  <si>
    <t>1244154100  AUTOMÓVILES Y CAMIONES 2011</t>
  </si>
  <si>
    <t>1244154101  AUTOMÓVILES Y CAMIONES 2010</t>
  </si>
  <si>
    <t>1244954900  OTROS EQUIPOS DE TRANSPORTES 2011</t>
  </si>
  <si>
    <t>1244954901  OTROS EQUIPOS DE TRANSPORTES 2010</t>
  </si>
  <si>
    <t>1245055101  EQUIPO DE DEFENSA Y SEGURIDAD 2010</t>
  </si>
  <si>
    <t>1246456400  SISTEMAS DE AIRE ACONDICIONADO, CALEFACC</t>
  </si>
  <si>
    <t>1246556500  EQUIPO DE COMUNICACIÓN Y TELECOMUNICACIÓN 2011</t>
  </si>
  <si>
    <t>1246556501  EQUIPO DE COMUNICACIÓN Y TELECOMUNICACIÓN 2010</t>
  </si>
  <si>
    <t>1246656600  EQ. DE GENER. ELÉCTRICA, APARATOS Y ACCES 2011</t>
  </si>
  <si>
    <t>1246656601  EQ. DE GENER. ELÉCTRICA, APARATOS Y ACCES 2010</t>
  </si>
  <si>
    <t>1246756700  HERRAMIENTAS Y MÁQUINAS-HERRAMIENTA 2011</t>
  </si>
  <si>
    <t>1246756701  HERRAMIENTAS Y MÁQUINAS-HERRAMIENTA 2010</t>
  </si>
  <si>
    <t>1246956900  OTROS EQUIPOS 2011</t>
  </si>
  <si>
    <t>1246956901  OTROS EQUIPOS 2010</t>
  </si>
  <si>
    <t>1247151301  BIENES ARTÍSTICOS, CULTURALES Y CIENTÍFICOS 2010</t>
  </si>
  <si>
    <t>1260 DEPRECIACIÓN, DETERIORO Y AMORTIZACIÓN ACUMULADA DE BIENES</t>
  </si>
  <si>
    <t>1263000001  DEPRECIACIÓN DE BIENES MUEBLES HISTÓRICO</t>
  </si>
  <si>
    <t>1263151101  MUEBLES DE OFICINA Y ESTANTERÍA 2010</t>
  </si>
  <si>
    <t>1263151201  "MUEBLES, EXCEPTO DE OFICINA Y ESTANTERÍA 2010"</t>
  </si>
  <si>
    <t>1263151301  "BIENES ARTÍSTICOS, CULTURALES Y CIENTÍFICOS 2010"</t>
  </si>
  <si>
    <t>1263151501  EPO. DE COMPUTO Y DE TECNOLOGIAS DE LA INFORMACION</t>
  </si>
  <si>
    <t>1263151901  OTROS MOBILIARIOS Y EQUIPOS DE ADMINISTRACIÓN 2010</t>
  </si>
  <si>
    <t>1263252101  EQUIPOS Y APARATOS AUDIOVISUALES 2010</t>
  </si>
  <si>
    <t>1263252301  CAMARAS FOTOGRAFICAS Y DE VIDEO 2010</t>
  </si>
  <si>
    <t>1263252901  OTRO MOBILIARIO Y EPO. EDUCACIONAL Y RECREATIVO 20</t>
  </si>
  <si>
    <t>1263454101  DEP AUTOMÓVILES Y CAMIONES</t>
  </si>
  <si>
    <t>1263454201  DEP.CARROCERIAS Y REMOLQUES</t>
  </si>
  <si>
    <t>1263454901  OTROS EQUIPOS DE TRANSPORTE 2010</t>
  </si>
  <si>
    <t>1263555101  EQUIPO DE DEFENSA Y SEGURIDAD 2010</t>
  </si>
  <si>
    <t>1263656401  "SISTEMAS DE AIRE ACONDICIONADO, CALEFACCION Y DE</t>
  </si>
  <si>
    <t>1263656501  EQUIPO DE COMUNICACIÓN Y TELECOMUNICACIÓN 2010</t>
  </si>
  <si>
    <t>1263656601  "EQUIPOS DE GENERACIÓN ELÉCTRICA, APARATOS Y ACCES</t>
  </si>
  <si>
    <t>1263656701  HERRAMIENTAS Y MÁQUINAS-HERRAMIENTA 2010</t>
  </si>
  <si>
    <t>1263656901  OTROS EQUIPOS 2010</t>
  </si>
  <si>
    <t>1265901001  AMORTIZACIÓN GASTOS PREOPERATIVOS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</si>
  <si>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</si>
  <si>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</si>
  <si>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</si>
  <si>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</si>
  <si>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</si>
  <si>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</si>
  <si>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</si>
  <si>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1191001001 DEPOSITOS EN GARANTIA</t>
  </si>
  <si>
    <t>PASIVO</t>
  </si>
  <si>
    <t>ESF-12 CUENTAS Y DOC. POR PAGAR</t>
  </si>
  <si>
    <t>2110 CUENTAS POR PAGAR A CORTO PLAZO</t>
  </si>
  <si>
    <t>2111102001  SUELDOS DEVENGADOS EJERCICIO ANTERIOR</t>
  </si>
  <si>
    <t>2111101001 SUELDOS POR PAGAR</t>
  </si>
  <si>
    <t>2111201002  REMUN. POR PAG. A PERS. CARACTER TRANSIT. A C.P TR</t>
  </si>
  <si>
    <t>2111401001 APORTACIÓN PATRONAL ISSEG</t>
  </si>
  <si>
    <t>2111401002 APORTACION PATRONAL ISSSTE</t>
  </si>
  <si>
    <t>2112101001 PROVEEDORES DE BIENES Y SERVICIOS</t>
  </si>
  <si>
    <t>2112102001 PROVEEDORES DEL EJERCICIO ANTERIOR</t>
  </si>
  <si>
    <t>2112101002 PADRON UNICO DE PROVEEDORES</t>
  </si>
  <si>
    <t>2112199099 EM/RF</t>
  </si>
  <si>
    <t>2117101001 ISR NOMINA</t>
  </si>
  <si>
    <t>2117101002 ISR ASIMILADOS A SALARIOS</t>
  </si>
  <si>
    <t>2117101010 ISR RETENCION POR HONORARIOS</t>
  </si>
  <si>
    <t>2117101013 ISR RETENCION ARRENDAMIENTO</t>
  </si>
  <si>
    <t>2117102001 CEDULAR  HONORARIOS 1%</t>
  </si>
  <si>
    <t>2117102002 CEDULAR  ARRENDAMIENTO 1%</t>
  </si>
  <si>
    <t>2117202002 APORTACIÓN TRABAJADOR ISSEG</t>
  </si>
  <si>
    <t>2117202003 APORTACIÓN TRABAJADOR ISSSTE</t>
  </si>
  <si>
    <t>2117301001 IVA POR ACTIVIDADES GRAV.AL 16%</t>
  </si>
  <si>
    <t>2117301007 IVA POR PAGAR</t>
  </si>
  <si>
    <t>2117502101 IMPUESTO SOBRE NOMINAS</t>
  </si>
  <si>
    <t>2117904001 ASEGURADORAS VIDA</t>
  </si>
  <si>
    <t>2117911001 ISSEG</t>
  </si>
  <si>
    <t>2119904002 CXP A GEG</t>
  </si>
  <si>
    <t>2119904003 CXP GEG POR RENDIMIENTOS</t>
  </si>
  <si>
    <t>2119904005 CXP POR REMANENTES</t>
  </si>
  <si>
    <t>2119904006 CXP GEG 2.5% GTO DE ADMON SFA</t>
  </si>
  <si>
    <t>2119904004 CXP GEG POR RECTIFICACIONES</t>
  </si>
  <si>
    <t>2119904008 CXP REMANENTE EN SOLICITUD DE REFRENDO</t>
  </si>
  <si>
    <t>2119905001 ACREEDORES DIVERSOS</t>
  </si>
  <si>
    <t>2119905003 ANTICIPO A CLIENTES</t>
  </si>
  <si>
    <t>2120 DOCUMENTOS POR PAGAR A CORTO PLAZO</t>
  </si>
  <si>
    <t>ESF-13 OTROS PASIVOS DIFERIDOS A CORTO PLAZO</t>
  </si>
  <si>
    <t>NATURALEZA</t>
  </si>
  <si>
    <t>2159 OTROS PASIVOS DIFERIDOS A CORTO PLAZO</t>
  </si>
  <si>
    <t>0</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</si>
  <si>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</si>
  <si>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</si>
  <si>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</si>
  <si>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</si>
  <si>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</si>
  <si>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</si>
  <si>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</si>
  <si>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</si>
  <si>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</si>
  <si>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</si>
  <si>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4100 INGRESOS DE GESTIÓN</t>
  </si>
  <si>
    <t>4173734902 VENTA DE BIENES Y SERVICIOS</t>
  </si>
  <si>
    <t>4173737002  INTERESES NORMALES RECURSOS PROPIOS (DECRETO)</t>
  </si>
  <si>
    <t>4160 Aprovechamientos de Tipo Corriente</t>
  </si>
  <si>
    <t>4162610061  SANCIONES</t>
  </si>
  <si>
    <t>4200 PARTICIPACIONES, APORTACIONES, TRANSFERENCIAS, ASIGNACIONES, SUBSIDIOS Y OTRAS AYUDAS</t>
  </si>
  <si>
    <t>4221911100  ESTATAL SERVICIOS PERSONALES</t>
  </si>
  <si>
    <t>4221911200  ESTATAL MATERIALES Y SUMINISTROS</t>
  </si>
  <si>
    <t>4221911300  ESTATAL SERVICIOS GENERALES</t>
  </si>
  <si>
    <t>4221911400  ESTATAL SUBSIDIOS Y AYUDAS</t>
  </si>
  <si>
    <t>ERA-02 OTROS INGRESOS Y BENEFICIOS</t>
  </si>
  <si>
    <t xml:space="preserve">4300 OTROS INGRESOS Y BENEFICIOS
</t>
  </si>
  <si>
    <t>4399790501  INDEMNIZACIONES (RECUPERACIÓN POR SINIESTROS)</t>
  </si>
  <si>
    <t>4399790513  SANCIONES A PROVEEDORES</t>
  </si>
  <si>
    <t>GASTOS Y OTRAS PÉRDIDAS</t>
  </si>
  <si>
    <t>ERA-03 GASTOS</t>
  </si>
  <si>
    <t>%GASTO</t>
  </si>
  <si>
    <t>EXPLICACION</t>
  </si>
  <si>
    <t>5000 GASTOS Y OTRAS PERDIDAS</t>
  </si>
  <si>
    <t>5111113000  SUELDOS BASE AL PERSONAL PERMANENTE</t>
  </si>
  <si>
    <t>5112121000  HONORARIOS ASIMILABLES A SALARIOS</t>
  </si>
  <si>
    <t>5112122000  SUELDOS BASE AL PERSONAL EVENTUAL</t>
  </si>
  <si>
    <t>5113131000  PRIMAS POR AÑOS DE SERVS. EFECTIV. PRESTADOS</t>
  </si>
  <si>
    <t>5113132000  PRIMAS DE VACAS., DOMINICAL Y GRATIF. FIN DE AÑO</t>
  </si>
  <si>
    <t>5113133000  HORAS EXTRAORDINARIAS</t>
  </si>
  <si>
    <t>5113134000  COMPENSACIONES</t>
  </si>
  <si>
    <t>5114141000  APORTACIONES DE SEGURIDAD SOCIAL</t>
  </si>
  <si>
    <t>5114144000  SEGUROS MÚLTIPLES</t>
  </si>
  <si>
    <t>5115153000  SEGURO DE RETIRO (APLIC. EXCLUSIVA ISSEG)</t>
  </si>
  <si>
    <t>5115154000  PRESTACIONES CONTRACTUALES</t>
  </si>
  <si>
    <t>5115155000  APOYOS A LA CAPACITACION DE LOS SERV. PUBLICOS</t>
  </si>
  <si>
    <t>5115159000  OTRAS PRESTACIONES SOCIALES Y ECONOMICAS</t>
  </si>
  <si>
    <t>5116171000  ESTÍMULOS</t>
  </si>
  <si>
    <t>5121211000  MATERIALES Y ÚTILES DE OFICINA</t>
  </si>
  <si>
    <t>5121214000  MAT.,UTILES Y EQUIPOS MENORES DE TECNOLOGIAS DE LA</t>
  </si>
  <si>
    <t>5121215000  MATERIAL IMPRESO E INFORMACION DIGITAL</t>
  </si>
  <si>
    <t>5121216000  MATERIAL DE LIMPIEZA</t>
  </si>
  <si>
    <t>5122221000  ALIMENTACIÓN DE PERSONAS</t>
  </si>
  <si>
    <t>5122222000  PRODUCTOS ALIMENTICIOS PARA ANIMALES</t>
  </si>
  <si>
    <t>5122223000  UTENSILIOS PARA EL SERVICIO DE ALIMENTACIÓN</t>
  </si>
  <si>
    <t>5124244000  MADERA Y PRODUCTOS DE MADERA</t>
  </si>
  <si>
    <t>5124246000  MATERIAL ELECTRICO Y ELECTRONICO</t>
  </si>
  <si>
    <t>5124247000  ARTICULOS METALICOS PARA LA CONSTRUCCION</t>
  </si>
  <si>
    <t>5124248000  MATERIALES COMPLEMENTARIOS</t>
  </si>
  <si>
    <t>5125253000  MEDICINAS Y PRODUCTOS FARMACÉUTICOS</t>
  </si>
  <si>
    <t>5126261000  COMBUSTIBLES, LUBRICANTES Y ADITIVOS</t>
  </si>
  <si>
    <t>5127271000  VESTUARIOS Y UNIFORMES</t>
  </si>
  <si>
    <t>5127272000  PRENDAS DE PROTECCIÓN</t>
  </si>
  <si>
    <t>5129291000  HERRAMIENTAS MENORES</t>
  </si>
  <si>
    <t>5129292000  REFACCIONES, ACCESORIOS Y HERRAM. MENORES</t>
  </si>
  <si>
    <t>5129293000  REF. Y ACCESORIOS ME. MOB. Y EQ. AD., ED. Y REC.</t>
  </si>
  <si>
    <t>5129294000  REFACCIONES Y ACCESORIOS PARA EQ. DE COMPUTO</t>
  </si>
  <si>
    <t>5129298000  REF. Y ACCESORIOS ME. DE MAQ. Y OTROS EQUIPOS</t>
  </si>
  <si>
    <t>5129299000  REF. Y ACCESORIOS ME. OTROS BIENES MUEBLES</t>
  </si>
  <si>
    <t>5131311000  SERVICIO DE ENERGÍA ELÉCTRICA</t>
  </si>
  <si>
    <t>5131312000  GAS</t>
  </si>
  <si>
    <t>5131313000  SERVICIO DE AGUA POTABLE</t>
  </si>
  <si>
    <t>5131314000  TELEFONÍA TRADICIONAL</t>
  </si>
  <si>
    <t>5131315000  TELEFONÍA CELULAR</t>
  </si>
  <si>
    <t>5131316000  SERVICIO DE TELECOMUNICACIONES Y SATÉLITALES</t>
  </si>
  <si>
    <t>5131317000  SERV. ACCESO A INTERNET, REDES Y PROC. DE INFO.</t>
  </si>
  <si>
    <t>5131318000  SERVICIOS POSTALES Y TELEGRAFICOS</t>
  </si>
  <si>
    <t>5132321000  ARRENDAMIENTO DE TERRENOS</t>
  </si>
  <si>
    <t>5132322000  ARRENDAMIENTO DE EDIFICIOS</t>
  </si>
  <si>
    <t>5132323000  ARRENDA. DE MOB. Y EQ. ADMÓN., EDU. Y RECRE.</t>
  </si>
  <si>
    <t>5132325000  ARRENDAMIENTO DE EQUIPO DE TRANSPORTE</t>
  </si>
  <si>
    <t>5132326000  ARRENDA. DE MAQ., OTROS EQ. Y HERRAMIENTAS</t>
  </si>
  <si>
    <t>5132327000  ARRENDAMIENTO DE ACTIVOS INTANGIBLES</t>
  </si>
  <si>
    <t>5132329000  OTROS ARRENDAMIENTOS</t>
  </si>
  <si>
    <t>5133336000  SERVS. APOYO ADMVO., FOTOCOPIADO E IMPRESION</t>
  </si>
  <si>
    <t>5133338000  SERVICIOS DE VIGILANCIA</t>
  </si>
  <si>
    <t>5134341000  SERVICIOS FINANCIEROS Y BANCARIOS</t>
  </si>
  <si>
    <t>5134345000  SEGUROS DE BIENES PATRIMONIALES</t>
  </si>
  <si>
    <t>5134347000  FLETES Y MANIOBRAS</t>
  </si>
  <si>
    <t>5135351000  CONSERV. Y MANTENIMIENTO MENOR DE INMUEBLES</t>
  </si>
  <si>
    <t>5135352000  INST., REPAR. MTTO. MOB. Y EQ. ADMON., EDU. Y REC</t>
  </si>
  <si>
    <t>5135353000  INST., REPAR. Y MTTO. EQ. COMPU. Y TECNO. DE INFO</t>
  </si>
  <si>
    <t>5135355000  REPAR. Y MTTO. DE EQUIPO DE TRANSPORTE</t>
  </si>
  <si>
    <t>5135357000  INST., REP. Y MTTO. DE MAQ., OT. EQ. Y HERRMTAS.</t>
  </si>
  <si>
    <t>5135358000  SERVICIOS DE LIMPIEZA Y MANEJO DE DESECHOS</t>
  </si>
  <si>
    <t>5135359000  SERVICIOS DE JARDINERÍA Y FUMIGACIÓN</t>
  </si>
  <si>
    <t>5136361100  DIF. RADIO, T.V. Y O. MED. MENS. PROG. ACTIVS. GU</t>
  </si>
  <si>
    <t>5136361200  DIF. POR MEDIOS ALTERNATIVOS PROG. Y MEDIOS GUB.</t>
  </si>
  <si>
    <t>5136362000  DIF. RADIO, TV. Y O.M.M.C. PRo. VTA. BIE. O SERVS</t>
  </si>
  <si>
    <t>5136363000  SERV. CREAT., PREP. Y PRO. PUB., EXCEP. INTERNET</t>
  </si>
  <si>
    <t>5136366000  SERV. CREAT. Y DIF CONT. EXCLUS. A T. INTERNET</t>
  </si>
  <si>
    <t>5137371000  PASAJES AEREOS</t>
  </si>
  <si>
    <t>5137372000  PASAJES TERRESTRES</t>
  </si>
  <si>
    <t>5137375000  VIATICOS EN EL PAIS</t>
  </si>
  <si>
    <t>5137376000  VIÁTICOS EN EL EXTRANJERO</t>
  </si>
  <si>
    <t>5138381000  GASTOS DE CEREMONIAL</t>
  </si>
  <si>
    <t>5138382000  GASTOS DE ORDEN SOCIAL Y CULTURAL</t>
  </si>
  <si>
    <t>5138384000  EXPOSICIONES</t>
  </si>
  <si>
    <t>5138385000  GASTOS  DE REPRESENTACION</t>
  </si>
  <si>
    <t>5139392000  OTROS IMPUESTOS Y DERECHOS</t>
  </si>
  <si>
    <t>5139398000  IMPUESTO DE NOMINA</t>
  </si>
  <si>
    <t>5252452000  JUBILACIONES</t>
  </si>
  <si>
    <t>III) NOTAS AL ESTADO DE VARIACIÓN A LA HACIEDA PÚBLICA</t>
  </si>
  <si>
    <t>VHP-01 PATRIMONIO CONTRIBUIDO</t>
  </si>
  <si>
    <t>MODIFICACION</t>
  </si>
  <si>
    <t>3110 HACIENDA PUBLICA/PATRIMONIO CONTRIBUIDO</t>
  </si>
  <si>
    <t>3110000002  BAJA DE ACTIVO FIJO</t>
  </si>
  <si>
    <t>3110000003  PATRIMONIO NETO ACUMULADO</t>
  </si>
  <si>
    <t>3110911500  ESTATAL BIENES MUEBLES E INMUEBLES</t>
  </si>
  <si>
    <t>3110915000  BIENES MUEBLES E INMUEBLES</t>
  </si>
  <si>
    <t>3113914205  ESTATALES DE EJERCICIOS ANTERIORES BIENES MUEBLES</t>
  </si>
  <si>
    <t>3113914206  ESTATALES DE EJERCICIOS ANTERIORES OBRA PÚBLICA</t>
  </si>
  <si>
    <t>3113915000  ESTATALES DE EJERCICIOS ANTERIORES BIENES MUEBLES</t>
  </si>
  <si>
    <t>3114914205  APLICACIÓN ESTATALES DE EJERCICIOS ANTERIORES BIEN</t>
  </si>
  <si>
    <t>3115101001  REASIGNACIÓN BIENES MUEBLES (CONTROL PATRIMONIAL)</t>
  </si>
  <si>
    <t>3120000005  DONACIONES DE BIENES POR DEPENDENCIAS Y ENTIDADES</t>
  </si>
  <si>
    <t>VHP-02 PATRIMONIO GENERADO</t>
  </si>
  <si>
    <t>3210 HACIENDA PUBLICA /PATRIMONIO GENERADO</t>
  </si>
  <si>
    <t>3210000001  RESULTADO DEL EJERCICIO</t>
  </si>
  <si>
    <t>3220000002  RESULTADOS ACUMULADOS</t>
  </si>
  <si>
    <t>3220000004  RESULTADO EJERCICIO 1996</t>
  </si>
  <si>
    <t>3220000005  RESULTADO EJERCICIO 1997</t>
  </si>
  <si>
    <t>3220000006  RESULTADO EJERCICIO 1998</t>
  </si>
  <si>
    <t>3220000007  RESULTADO EJERCICIO 1999</t>
  </si>
  <si>
    <t>3220000008  RESULTADO EJERCICIO 2000</t>
  </si>
  <si>
    <t>3220000009  RESULTADO EJERCICIO 2001</t>
  </si>
  <si>
    <t>3220000010  RESULTADO EJERCICIO 2002</t>
  </si>
  <si>
    <t>3220000011  RESULTADO EJERCICIO 2003</t>
  </si>
  <si>
    <t>3220000012  RESULTADO EJERCICIO 2004</t>
  </si>
  <si>
    <t>3220000013  RESULTADO EJERCICIO 2005</t>
  </si>
  <si>
    <t>3220000014  RESULTADO EJERCICIO 2006</t>
  </si>
  <si>
    <t>3220000015  RESULTADO EJERCICIO 2007</t>
  </si>
  <si>
    <t>3220000016  RESULTADO EJERCICIO 2008</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</si>
  <si>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</si>
  <si>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</si>
  <si>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</si>
  <si>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</si>
  <si>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</si>
  <si>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</si>
  <si>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</si>
  <si>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</si>
  <si>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3220000025  RESULTADO DEL EJERCICIO 2017</t>
  </si>
  <si>
    <t>3220000026  RESULTADO DEL EJERCICIO 2018</t>
  </si>
  <si>
    <t>3220000027  RESULTADO DEL EJERCICIO 2019</t>
  </si>
  <si>
    <t>3220001000  CAPITALIZACIÓN RECURSOS PROPIOS</t>
  </si>
  <si>
    <t>3220001001  CAPITALIZACIÓN REMANENTES</t>
  </si>
  <si>
    <t>3220690201  APLICACIÓN DE REMANENTE PROPIO</t>
  </si>
  <si>
    <t>3220790201  APLICACIÓN DE REMANENTE PROPIO</t>
  </si>
  <si>
    <t>3221792001  REMANENTE CIERRE RECURSOS PROPIOS</t>
  </si>
  <si>
    <t>3221793001  REMANENTE CIERRE ESTATAL LIBRE DISPOSICION</t>
  </si>
  <si>
    <t>SUB TOTAL</t>
  </si>
  <si>
    <t>IV) NOTAS AL ESTADO DE FLUJO DE EFECTIVO</t>
  </si>
  <si>
    <t>EFE-01 FLUJO DE EFECTIVO</t>
  </si>
  <si>
    <t>1110 EFECTIVO Y EQUIVALENTES</t>
  </si>
  <si>
    <t>1112103001  BANORTE 0105022200</t>
  </si>
  <si>
    <t>1112107001  SANTANDER 65-50068582-8</t>
  </si>
  <si>
    <t>EFE-02 ADQ. BIENES MUEBLES E INMUEBLES</t>
  </si>
  <si>
    <t>% SUB</t>
  </si>
  <si>
    <t>1210 INVERSIONES FINANCIERAS A LARGO PLAZO</t>
  </si>
  <si>
    <t>1230 BIENES INMUEBLES, INFRAESTRUCTURA Y CONSTRUCCIONES EN PROCESO</t>
  </si>
  <si>
    <t>1236 Construcciones en Proceso en Bienes</t>
  </si>
  <si>
    <t>1241 Mobiliario y Equipo de Administraci</t>
  </si>
  <si>
    <t>1242 Mobiliario y Equipo Educacional y R</t>
  </si>
  <si>
    <t>1244 Equipo de Transporte</t>
  </si>
  <si>
    <t>1246 Maquinaria, Otros Equipos y Herrami</t>
  </si>
  <si>
    <t xml:space="preserve">IV) CONCILIACIÓN DE LOS INGRESOS PRESUPUESTARIOS Y CONTABLES, ASI COMO ENTRE LOS EGRESOS </t>
  </si>
  <si>
    <t>PRESUPUESTARIOS Y LOS GASTOS</t>
  </si>
  <si>
    <t>Conciliación entre los Ingresos Presupuestarios y Contables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</si>
  <si>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</si>
  <si>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</si>
  <si>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</si>
  <si>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</si>
  <si>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</si>
  <si>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</si>
  <si>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</si>
  <si>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</si>
  <si>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</si>
  <si>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</si>
  <si>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</si>
  <si>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</si>
  <si>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</si>
  <si>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</si>
  <si>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</si>
  <si>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</si>
  <si>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</si>
  <si>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</si>
  <si>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</si>
  <si>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</si>
  <si>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</si>
  <si>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</si>
  <si>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</si>
  <si>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</si>
  <si>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</si>
  <si>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</si>
  <si>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</si>
  <si>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</si>
  <si>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</si>
  <si>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</si>
  <si>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</si>
  <si>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</si>
  <si>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</si>
  <si>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</si>
  <si>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</si>
  <si>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</si>
  <si>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</si>
  <si>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</si>
  <si>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</si>
  <si>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</si>
  <si>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</si>
  <si>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</si>
  <si>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NOTAS DE MEMORIA</t>
  </si>
  <si>
    <t>NOTAS DE MEMORIA.</t>
  </si>
  <si>
    <t>7000 CUENTAS DE ORDEN CONTABLES</t>
  </si>
  <si>
    <t>Bajo protesta de decir verdad declaramos que los Estados Financieros y sus Notas son razonablemente correctos y responsabilidad del emisor</t>
  </si>
  <si>
    <t>Director General</t>
  </si>
  <si>
    <t>Directora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</si>
</sst>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0.00;\ "/>
    <numFmt numFmtId="165" formatCode="_-* #,##0.00_-;\-* #,##0.00_-;_-* \-??_-;_-@_-"/>
    <numFmt numFmtId="166" formatCode="#,##0.00_ ;\-#,##0.00\ "/>
    <numFmt numFmtId="167" formatCode="#,##0;\-#,##0;\ "/>
    <numFmt numFmtId="168" formatCode="#,##0.0000000000"/>
    <numFmt numFmtId="169" formatCode="0.0%"/>
    <numFmt numFmtId="170" formatCode="#,##0_ ;\-#,##0\ "/>
  </numFmts>
  <fonts count="37">
    <font>
      <sz val="11"/>
      <color theme="1"/>
      <name val="Calibri"/>
      <family val="2"/>
      <scheme val="minor"/>
    </font>
    <font>
      <sz val="11"/>
      <color theme="1"/>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b/>
      <sz val="10"/>
      <color indexed="8"/>
      <name val="Soberana Sans Light"/>
      <family val="2"/>
    </font>
    <font>
      <sz val="10"/>
      <color indexed="8"/>
      <name val="Calibri"/>
      <family val="2"/>
    </font>
    <font>
      <b/>
      <sz val="10"/>
      <color indexed="56"/>
      <name val="Arial"/>
      <family val="2"/>
    </font>
    <font>
      <b/>
      <sz val="10"/>
      <color indexed="30"/>
      <name val="Arial"/>
      <family val="2"/>
    </font>
    <font>
      <b/>
      <u/>
      <sz val="10"/>
      <color indexed="8"/>
      <name val="Arial"/>
      <family val="2"/>
    </font>
    <font>
      <sz val="8"/>
      <color theme="1"/>
      <name val="Arial"/>
      <family val="2"/>
    </font>
    <font>
      <sz val="9"/>
      <color indexed="8"/>
      <name val="Calibri"/>
      <family val="2"/>
      <scheme val="minor"/>
    </font>
    <font>
      <sz val="9"/>
      <color theme="1"/>
      <name val="Calibri"/>
      <family val="2"/>
      <scheme val="minor"/>
    </font>
    <font>
      <u/>
      <sz val="10"/>
      <color indexed="8"/>
      <name val="Arial"/>
      <family val="2"/>
    </font>
    <font>
      <b/>
      <sz val="9"/>
      <color theme="1"/>
      <name val="Calibri"/>
      <family val="2"/>
      <scheme val="minor"/>
    </font>
    <font>
      <sz val="8"/>
      <color indexed="8"/>
      <name val="Arial"/>
      <family val="2"/>
    </font>
    <font>
      <b/>
      <i/>
      <sz val="10"/>
      <name val="Arial"/>
      <family val="2"/>
    </font>
    <font>
      <b/>
      <sz val="10"/>
      <color indexed="8"/>
      <name val="Calibri"/>
      <family val="2"/>
    </font>
    <font>
      <sz val="10"/>
      <name val="Arial"/>
      <family val="2"/>
    </font>
    <font>
      <b/>
      <sz val="8"/>
      <color theme="1"/>
      <name val="Arial"/>
      <family val="2"/>
    </font>
    <font>
      <b/>
      <sz val="9"/>
      <color theme="1"/>
      <name val="Arial"/>
      <family val="2"/>
    </font>
    <font>
      <sz val="10"/>
      <color rgb="FFFF0000"/>
      <name val="Arial"/>
      <family val="2"/>
    </font>
    <font>
      <sz val="9"/>
      <name val="Arial"/>
      <family val="2"/>
    </font>
    <font>
      <sz val="9"/>
      <color theme="1"/>
      <name val="Arial"/>
      <family val="2"/>
    </font>
    <font>
      <b/>
      <sz val="9"/>
      <name val="Arial"/>
      <family val="2"/>
    </font>
    <font>
      <sz val="9"/>
      <color indexed="8"/>
      <name val="Arial"/>
      <family val="2"/>
    </font>
    <font>
      <b/>
      <sz val="9"/>
      <color indexed="8"/>
      <name val="Arial"/>
      <family val="2"/>
    </font>
    <font>
      <b/>
      <sz val="9"/>
      <name val="Calibri"/>
      <family val="2"/>
      <scheme val="minor"/>
    </font>
    <font>
      <b/>
      <sz val="9"/>
      <color indexed="8"/>
      <name val="Calibri"/>
      <family val="2"/>
    </font>
    <font>
      <b/>
      <sz val="9"/>
      <color theme="1"/>
      <name val="Calibri"/>
      <family val="2"/>
    </font>
    <font>
      <sz val="9"/>
      <color theme="1"/>
      <name val="Calibri"/>
      <family val="2"/>
    </font>
    <font>
      <sz val="9"/>
      <color indexed="8"/>
      <name val="Calibri"/>
      <family val="2"/>
    </font>
    <font>
      <b/>
      <sz val="9"/>
      <name val="Calibri"/>
      <family val="2"/>
    </font>
    <font>
      <b/>
      <sz val="8"/>
      <color rgb="FF000000"/>
      <name val="Arial"/>
      <family val="2"/>
    </font>
    <font>
      <sz val="8"/>
      <color rgb="FF000000"/>
      <name val="Arial"/>
      <family val="2"/>
    </font>
    <font>
      <sz val="10"/>
      <color indexed="63"/>
      <name val="Arial"/>
      <family val="2"/>
    </font>
  </fonts>
  <fills count="9">
    <fill>
      <patternFill patternType="none"/>
    </fill>
    <fill>
      <patternFill patternType="gray125"/>
    </fill>
    <fill>
      <patternFill patternType="solid">
        <fgColor indexed="22"/>
        <bgColor indexed="31"/>
      </patternFill>
    </fill>
    <fill>
      <patternFill patternType="solid">
        <fgColor theme="0" tint="-0.249977111117893"/>
        <bgColor indexed="31"/>
      </patternFill>
    </fill>
    <fill>
      <patternFill patternType="solid">
        <fgColor theme="0"/>
        <bgColor indexed="26"/>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249977111117893"/>
        <bgColor indexed="26"/>
      </patternFill>
    </fill>
  </fills>
  <borders count="62">
    <border>
      <left/>
      <right/>
      <top/>
      <bottom/>
      <diagonal/>
    </border>
    <border>
      <left style="thin">
        <color indexed="64"/>
      </left>
      <right/>
      <top/>
      <bottom/>
      <diagonal/>
    </border>
    <border>
      <left style="medium">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bottom/>
      <diagonal/>
    </border>
    <border>
      <left/>
      <right/>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diagonal/>
    </border>
    <border>
      <left style="thin">
        <color indexed="8"/>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s>
  <cellStyleXfs count="11">
    <xf numFmtId="0" fontId="0" fillId="0" borderId="0"/>
    <xf numFmtId="9" fontId="1" fillId="0" borderId="0" applyFont="0" applyFill="0" applyBorder="0" applyAlignment="0" applyProtection="0"/>
    <xf numFmtId="0" fontId="2" fillId="0" borderId="0"/>
    <xf numFmtId="165" fontId="2" fillId="0" borderId="0" applyFill="0" applyBorder="0" applyAlignment="0" applyProtection="0"/>
    <xf numFmtId="0" fontId="1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1" fillId="0" borderId="0"/>
  </cellStyleXfs>
  <cellXfs count="435">
    <xf numFmtId="0" fontId="0" fillId="0" borderId="0" xfId="0"/>
    <xf numFmtId="0" fontId="4" fillId="3" borderId="0" xfId="2" applyFont="1" applyFill="1" applyBorder="1"/>
    <xf numFmtId="0" fontId="4" fillId="4" borderId="0" xfId="2" applyFont="1" applyFill="1"/>
    <xf numFmtId="0" fontId="5" fillId="4" borderId="0" xfId="2" applyFont="1" applyFill="1"/>
    <xf numFmtId="0" fontId="6" fillId="5" borderId="1" xfId="2" applyFont="1" applyFill="1" applyBorder="1" applyAlignment="1">
      <alignment horizontal="center"/>
    </xf>
    <xf numFmtId="0" fontId="7" fillId="5" borderId="0" xfId="2" applyFont="1" applyFill="1" applyBorder="1"/>
    <xf numFmtId="0" fontId="3" fillId="4" borderId="0" xfId="2" applyFont="1" applyFill="1" applyBorder="1" applyAlignment="1">
      <alignment horizontal="left" vertical="center"/>
    </xf>
    <xf numFmtId="0" fontId="4" fillId="4" borderId="0" xfId="2" applyFont="1" applyFill="1" applyBorder="1"/>
    <xf numFmtId="0" fontId="3" fillId="4" borderId="0" xfId="2" applyFont="1" applyFill="1" applyBorder="1" applyAlignment="1">
      <alignment horizontal="right"/>
    </xf>
    <xf numFmtId="0" fontId="5" fillId="4" borderId="3" xfId="2" applyFont="1" applyFill="1" applyBorder="1"/>
    <xf numFmtId="0" fontId="3" fillId="4" borderId="3" xfId="2" applyNumberFormat="1" applyFont="1" applyFill="1" applyBorder="1" applyAlignment="1" applyProtection="1">
      <protection locked="0"/>
    </xf>
    <xf numFmtId="0" fontId="4" fillId="4" borderId="3" xfId="2" applyFont="1" applyFill="1" applyBorder="1"/>
    <xf numFmtId="0" fontId="3" fillId="4" borderId="0" xfId="2" applyFont="1" applyFill="1" applyBorder="1" applyAlignment="1"/>
    <xf numFmtId="0" fontId="3" fillId="4" borderId="0" xfId="2" applyNumberFormat="1" applyFont="1" applyFill="1" applyBorder="1" applyAlignment="1" applyProtection="1">
      <protection locked="0"/>
    </xf>
    <xf numFmtId="0" fontId="9" fillId="6" borderId="0" xfId="2" applyFont="1" applyFill="1" applyBorder="1" applyAlignment="1">
      <alignment horizontal="right"/>
    </xf>
    <xf numFmtId="0" fontId="3" fillId="6" borderId="0" xfId="2" applyFont="1" applyFill="1" applyBorder="1" applyAlignment="1"/>
    <xf numFmtId="0" fontId="3" fillId="6" borderId="0" xfId="2" applyNumberFormat="1" applyFont="1" applyFill="1" applyBorder="1" applyAlignment="1" applyProtection="1">
      <protection locked="0"/>
    </xf>
    <xf numFmtId="0" fontId="4" fillId="6" borderId="0" xfId="2" applyFont="1" applyFill="1" applyBorder="1"/>
    <xf numFmtId="0" fontId="8" fillId="5" borderId="0" xfId="2" applyFont="1" applyFill="1" applyAlignment="1">
      <alignment horizontal="left"/>
    </xf>
    <xf numFmtId="0" fontId="5" fillId="5" borderId="0" xfId="2" applyFont="1" applyFill="1" applyAlignment="1">
      <alignment horizontal="justify"/>
    </xf>
    <xf numFmtId="0" fontId="8" fillId="5" borderId="0" xfId="2" applyFont="1" applyFill="1" applyBorder="1" applyAlignment="1">
      <alignment horizontal="left"/>
    </xf>
    <xf numFmtId="0" fontId="7" fillId="5" borderId="0" xfId="2" applyFont="1" applyFill="1"/>
    <xf numFmtId="0" fontId="10" fillId="4" borderId="0" xfId="2" applyFont="1" applyFill="1" applyBorder="1"/>
    <xf numFmtId="0" fontId="5" fillId="6" borderId="0" xfId="2" applyFont="1" applyFill="1" applyBorder="1"/>
    <xf numFmtId="49" fontId="3" fillId="2" borderId="4" xfId="2" applyNumberFormat="1" applyFont="1" applyFill="1" applyBorder="1" applyAlignment="1">
      <alignment horizontal="left" vertical="center"/>
    </xf>
    <xf numFmtId="49" fontId="3" fillId="2" borderId="5" xfId="2" applyNumberFormat="1" applyFont="1" applyFill="1" applyBorder="1" applyAlignment="1">
      <alignment horizontal="center" vertical="center"/>
    </xf>
    <xf numFmtId="49" fontId="3" fillId="2" borderId="4" xfId="2" applyNumberFormat="1" applyFont="1" applyFill="1" applyBorder="1" applyAlignment="1">
      <alignment horizontal="center" vertical="center"/>
    </xf>
    <xf numFmtId="49" fontId="3" fillId="6" borderId="6" xfId="2" applyNumberFormat="1" applyFont="1" applyFill="1" applyBorder="1" applyAlignment="1">
      <alignment horizontal="left"/>
    </xf>
    <xf numFmtId="164" fontId="7" fillId="6" borderId="7" xfId="2" applyNumberFormat="1" applyFont="1" applyFill="1" applyBorder="1"/>
    <xf numFmtId="164" fontId="7" fillId="6" borderId="8" xfId="2" applyNumberFormat="1" applyFont="1" applyFill="1" applyBorder="1"/>
    <xf numFmtId="164" fontId="7" fillId="6" borderId="5" xfId="2" applyNumberFormat="1" applyFont="1" applyFill="1" applyBorder="1"/>
    <xf numFmtId="49" fontId="3" fillId="6" borderId="9" xfId="2" applyNumberFormat="1" applyFont="1" applyFill="1" applyBorder="1" applyAlignment="1">
      <alignment horizontal="left"/>
    </xf>
    <xf numFmtId="164" fontId="7" fillId="6" borderId="10" xfId="2" applyNumberFormat="1" applyFont="1" applyFill="1" applyBorder="1"/>
    <xf numFmtId="164" fontId="7" fillId="6" borderId="11" xfId="2" applyNumberFormat="1" applyFont="1" applyFill="1" applyBorder="1"/>
    <xf numFmtId="164" fontId="7" fillId="6" borderId="12" xfId="2" applyNumberFormat="1" applyFont="1" applyFill="1" applyBorder="1"/>
    <xf numFmtId="4" fontId="11" fillId="5" borderId="0" xfId="2" applyNumberFormat="1" applyFont="1" applyFill="1" applyBorder="1" applyAlignment="1">
      <alignment wrapText="1"/>
    </xf>
    <xf numFmtId="0" fontId="12" fillId="5" borderId="9" xfId="2" applyFont="1" applyFill="1" applyBorder="1"/>
    <xf numFmtId="4" fontId="13" fillId="5" borderId="12" xfId="2" applyNumberFormat="1" applyFont="1" applyFill="1" applyBorder="1" applyAlignment="1">
      <alignment wrapText="1"/>
    </xf>
    <xf numFmtId="164" fontId="7" fillId="4" borderId="13" xfId="2" applyNumberFormat="1" applyFont="1" applyFill="1" applyBorder="1"/>
    <xf numFmtId="49" fontId="3" fillId="4" borderId="9" xfId="2" applyNumberFormat="1" applyFont="1" applyFill="1" applyBorder="1" applyAlignment="1">
      <alignment horizontal="left"/>
    </xf>
    <xf numFmtId="165" fontId="7" fillId="4" borderId="10" xfId="3" applyFont="1" applyFill="1" applyBorder="1" applyAlignment="1" applyProtection="1"/>
    <xf numFmtId="164" fontId="7" fillId="4" borderId="11" xfId="2" applyNumberFormat="1" applyFont="1" applyFill="1" applyBorder="1"/>
    <xf numFmtId="49" fontId="3" fillId="6" borderId="14" xfId="2" applyNumberFormat="1" applyFont="1" applyFill="1" applyBorder="1" applyAlignment="1">
      <alignment horizontal="left"/>
    </xf>
    <xf numFmtId="165" fontId="7" fillId="6" borderId="15" xfId="3" applyFont="1" applyFill="1" applyBorder="1" applyAlignment="1" applyProtection="1"/>
    <xf numFmtId="164" fontId="7" fillId="6" borderId="16" xfId="2" applyNumberFormat="1" applyFont="1" applyFill="1" applyBorder="1"/>
    <xf numFmtId="164" fontId="7" fillId="6" borderId="17" xfId="2" applyNumberFormat="1" applyFont="1" applyFill="1" applyBorder="1"/>
    <xf numFmtId="166" fontId="3" fillId="2" borderId="17" xfId="3" applyNumberFormat="1" applyFont="1" applyFill="1" applyBorder="1" applyAlignment="1" applyProtection="1">
      <alignment horizontal="right" vertical="center"/>
    </xf>
    <xf numFmtId="0" fontId="10" fillId="6" borderId="0" xfId="2" applyFont="1" applyFill="1" applyBorder="1"/>
    <xf numFmtId="0" fontId="14" fillId="6" borderId="0" xfId="2" applyFont="1" applyFill="1" applyBorder="1"/>
    <xf numFmtId="49" fontId="3" fillId="6" borderId="5" xfId="2" applyNumberFormat="1" applyFont="1" applyFill="1" applyBorder="1" applyAlignment="1">
      <alignment horizontal="left"/>
    </xf>
    <xf numFmtId="164" fontId="4" fillId="6" borderId="12" xfId="2" applyNumberFormat="1" applyFont="1" applyFill="1" applyBorder="1"/>
    <xf numFmtId="0" fontId="12" fillId="0" borderId="9" xfId="2" applyFont="1" applyBorder="1"/>
    <xf numFmtId="49" fontId="3" fillId="6" borderId="12" xfId="2" applyNumberFormat="1" applyFont="1" applyFill="1" applyBorder="1" applyAlignment="1">
      <alignment horizontal="left"/>
    </xf>
    <xf numFmtId="49" fontId="3" fillId="6" borderId="17" xfId="2" applyNumberFormat="1" applyFont="1" applyFill="1" applyBorder="1" applyAlignment="1">
      <alignment horizontal="left"/>
    </xf>
    <xf numFmtId="164" fontId="4" fillId="6" borderId="17" xfId="2" applyNumberFormat="1" applyFont="1" applyFill="1" applyBorder="1"/>
    <xf numFmtId="0" fontId="4" fillId="6" borderId="0" xfId="2" applyFont="1" applyFill="1"/>
    <xf numFmtId="165" fontId="3" fillId="2" borderId="4" xfId="3" applyFont="1" applyFill="1" applyBorder="1" applyAlignment="1" applyProtection="1">
      <alignment horizontal="center" vertical="center"/>
    </xf>
    <xf numFmtId="49" fontId="3" fillId="6" borderId="0" xfId="2" applyNumberFormat="1" applyFont="1" applyFill="1" applyBorder="1" applyAlignment="1">
      <alignment horizontal="center" vertical="center"/>
    </xf>
    <xf numFmtId="49" fontId="3" fillId="2" borderId="18" xfId="2" applyNumberFormat="1" applyFont="1" applyFill="1" applyBorder="1" applyAlignment="1">
      <alignment horizontal="left" vertical="center"/>
    </xf>
    <xf numFmtId="49" fontId="3" fillId="2" borderId="19" xfId="2" applyNumberFormat="1" applyFont="1" applyFill="1" applyBorder="1" applyAlignment="1">
      <alignment horizontal="center" vertical="center"/>
    </xf>
    <xf numFmtId="49" fontId="3" fillId="2" borderId="20" xfId="2" applyNumberFormat="1" applyFont="1" applyFill="1" applyBorder="1" applyAlignment="1">
      <alignment horizontal="center" vertical="center"/>
    </xf>
    <xf numFmtId="49" fontId="3" fillId="5" borderId="10" xfId="2" applyNumberFormat="1" applyFont="1" applyFill="1" applyBorder="1" applyAlignment="1">
      <alignment horizontal="left"/>
    </xf>
    <xf numFmtId="4" fontId="15" fillId="5" borderId="11" xfId="2" applyNumberFormat="1" applyFont="1" applyFill="1" applyBorder="1" applyAlignment="1">
      <alignment wrapText="1"/>
    </xf>
    <xf numFmtId="0" fontId="12" fillId="5" borderId="10" xfId="2" applyFont="1" applyFill="1" applyBorder="1"/>
    <xf numFmtId="4" fontId="13" fillId="5" borderId="11" xfId="2" applyNumberFormat="1" applyFont="1" applyFill="1" applyBorder="1" applyAlignment="1">
      <alignment wrapText="1"/>
    </xf>
    <xf numFmtId="0" fontId="12" fillId="5" borderId="10" xfId="2" applyFont="1" applyFill="1" applyBorder="1" applyAlignment="1">
      <alignment horizontal="left"/>
    </xf>
    <xf numFmtId="164" fontId="4" fillId="5" borderId="11" xfId="2" applyNumberFormat="1" applyFont="1" applyFill="1" applyBorder="1"/>
    <xf numFmtId="164" fontId="4" fillId="5" borderId="12" xfId="2" applyNumberFormat="1" applyFont="1" applyFill="1" applyBorder="1"/>
    <xf numFmtId="4" fontId="15" fillId="5" borderId="12" xfId="2" applyNumberFormat="1" applyFont="1" applyFill="1" applyBorder="1" applyAlignment="1">
      <alignment wrapText="1"/>
    </xf>
    <xf numFmtId="0" fontId="4" fillId="4" borderId="1" xfId="2" applyFont="1" applyFill="1" applyBorder="1"/>
    <xf numFmtId="49" fontId="3" fillId="5" borderId="15" xfId="2" applyNumberFormat="1" applyFont="1" applyFill="1" applyBorder="1" applyAlignment="1">
      <alignment horizontal="left"/>
    </xf>
    <xf numFmtId="164" fontId="4" fillId="5" borderId="16" xfId="2" applyNumberFormat="1" applyFont="1" applyFill="1" applyBorder="1"/>
    <xf numFmtId="164" fontId="4" fillId="5" borderId="17" xfId="2" applyNumberFormat="1" applyFont="1" applyFill="1" applyBorder="1"/>
    <xf numFmtId="49" fontId="3" fillId="2" borderId="4" xfId="2" applyNumberFormat="1" applyFont="1" applyFill="1" applyBorder="1" applyAlignment="1">
      <alignment horizontal="right" vertical="center"/>
    </xf>
    <xf numFmtId="0" fontId="5" fillId="6" borderId="0" xfId="2" applyFont="1" applyFill="1"/>
    <xf numFmtId="4" fontId="16" fillId="0" borderId="9" xfId="2" applyNumberFormat="1" applyFont="1" applyFill="1" applyBorder="1" applyAlignment="1">
      <alignment wrapText="1"/>
    </xf>
    <xf numFmtId="4" fontId="16" fillId="0" borderId="21" xfId="2" applyNumberFormat="1" applyFont="1" applyFill="1" applyBorder="1" applyAlignment="1">
      <alignment wrapText="1"/>
    </xf>
    <xf numFmtId="164" fontId="7" fillId="6" borderId="22" xfId="2" applyNumberFormat="1" applyFont="1" applyFill="1" applyBorder="1"/>
    <xf numFmtId="4" fontId="16" fillId="0" borderId="22" xfId="2" applyNumberFormat="1" applyFont="1" applyFill="1" applyBorder="1" applyAlignment="1">
      <alignment wrapText="1"/>
    </xf>
    <xf numFmtId="164" fontId="7" fillId="6" borderId="23" xfId="2" applyNumberFormat="1" applyFont="1" applyFill="1" applyBorder="1"/>
    <xf numFmtId="49" fontId="3" fillId="6" borderId="0" xfId="2" applyNumberFormat="1" applyFont="1" applyFill="1" applyBorder="1" applyAlignment="1">
      <alignment horizontal="left"/>
    </xf>
    <xf numFmtId="49" fontId="3" fillId="2" borderId="24" xfId="2" applyNumberFormat="1" applyFont="1" applyFill="1" applyBorder="1" applyAlignment="1">
      <alignment horizontal="right" vertical="center"/>
    </xf>
    <xf numFmtId="164" fontId="7" fillId="6" borderId="0" xfId="2" applyNumberFormat="1" applyFont="1" applyFill="1" applyBorder="1"/>
    <xf numFmtId="49" fontId="3" fillId="2" borderId="25" xfId="2" applyNumberFormat="1" applyFont="1" applyFill="1" applyBorder="1" applyAlignment="1">
      <alignment horizontal="left" vertical="center"/>
    </xf>
    <xf numFmtId="49" fontId="3" fillId="2" borderId="26" xfId="2" applyNumberFormat="1" applyFont="1" applyFill="1" applyBorder="1" applyAlignment="1">
      <alignment horizontal="center" vertical="center"/>
    </xf>
    <xf numFmtId="49" fontId="3" fillId="2" borderId="27" xfId="2" applyNumberFormat="1" applyFont="1" applyFill="1" applyBorder="1" applyAlignment="1">
      <alignment horizontal="center" vertical="center"/>
    </xf>
    <xf numFmtId="49" fontId="3" fillId="6" borderId="1" xfId="2" applyNumberFormat="1" applyFont="1" applyFill="1" applyBorder="1" applyAlignment="1">
      <alignment horizontal="left"/>
    </xf>
    <xf numFmtId="4" fontId="16" fillId="0" borderId="5" xfId="2" applyNumberFormat="1" applyFont="1" applyFill="1" applyBorder="1" applyAlignment="1">
      <alignment wrapText="1"/>
    </xf>
    <xf numFmtId="164" fontId="7" fillId="4" borderId="21" xfId="2" applyNumberFormat="1" applyFont="1" applyFill="1" applyBorder="1"/>
    <xf numFmtId="164" fontId="7" fillId="4" borderId="22" xfId="2" applyNumberFormat="1" applyFont="1" applyFill="1" applyBorder="1"/>
    <xf numFmtId="49" fontId="3" fillId="6" borderId="28" xfId="2" applyNumberFormat="1" applyFont="1" applyFill="1" applyBorder="1" applyAlignment="1">
      <alignment horizontal="left"/>
    </xf>
    <xf numFmtId="164" fontId="7" fillId="6" borderId="29" xfId="2" applyNumberFormat="1" applyFont="1" applyFill="1" applyBorder="1"/>
    <xf numFmtId="164" fontId="7" fillId="4" borderId="30" xfId="2" applyNumberFormat="1" applyFont="1" applyFill="1" applyBorder="1"/>
    <xf numFmtId="49" fontId="3" fillId="2" borderId="17" xfId="2" applyNumberFormat="1" applyFont="1" applyFill="1" applyBorder="1" applyAlignment="1">
      <alignment horizontal="right" vertical="center"/>
    </xf>
    <xf numFmtId="164" fontId="3" fillId="2" borderId="17" xfId="2" applyNumberFormat="1" applyFont="1" applyFill="1" applyBorder="1"/>
    <xf numFmtId="164" fontId="3" fillId="6" borderId="0" xfId="2" applyNumberFormat="1" applyFont="1" applyFill="1" applyBorder="1"/>
    <xf numFmtId="164" fontId="3" fillId="4" borderId="0" xfId="2" applyNumberFormat="1" applyFont="1" applyFill="1" applyBorder="1"/>
    <xf numFmtId="49" fontId="17" fillId="7" borderId="25" xfId="2" applyNumberFormat="1" applyFont="1" applyFill="1" applyBorder="1" applyAlignment="1">
      <alignment horizontal="left" vertical="center"/>
    </xf>
    <xf numFmtId="49" fontId="17" fillId="7" borderId="26" xfId="2" applyNumberFormat="1" applyFont="1" applyFill="1" applyBorder="1" applyAlignment="1">
      <alignment horizontal="center" vertical="center"/>
    </xf>
    <xf numFmtId="49" fontId="17" fillId="7" borderId="27" xfId="2" applyNumberFormat="1" applyFont="1" applyFill="1" applyBorder="1" applyAlignment="1">
      <alignment horizontal="center" vertical="center"/>
    </xf>
    <xf numFmtId="49" fontId="3" fillId="5" borderId="13" xfId="2" applyNumberFormat="1" applyFont="1" applyFill="1" applyBorder="1" applyAlignment="1">
      <alignment horizontal="left"/>
    </xf>
    <xf numFmtId="4" fontId="16" fillId="5" borderId="5" xfId="2" applyNumberFormat="1" applyFont="1" applyFill="1" applyBorder="1" applyAlignment="1">
      <alignment wrapText="1"/>
    </xf>
    <xf numFmtId="164" fontId="7" fillId="5" borderId="12" xfId="2" applyNumberFormat="1" applyFont="1" applyFill="1" applyBorder="1"/>
    <xf numFmtId="164" fontId="7" fillId="5" borderId="22" xfId="2" applyNumberFormat="1" applyFont="1" applyFill="1" applyBorder="1"/>
    <xf numFmtId="49" fontId="3" fillId="5" borderId="31" xfId="2" applyNumberFormat="1" applyFont="1" applyFill="1" applyBorder="1" applyAlignment="1">
      <alignment horizontal="left"/>
    </xf>
    <xf numFmtId="164" fontId="7" fillId="5" borderId="29" xfId="2" applyNumberFormat="1" applyFont="1" applyFill="1" applyBorder="1"/>
    <xf numFmtId="164" fontId="7" fillId="5" borderId="30" xfId="2" applyNumberFormat="1" applyFont="1" applyFill="1" applyBorder="1"/>
    <xf numFmtId="49" fontId="3" fillId="5" borderId="17" xfId="2" applyNumberFormat="1" applyFont="1" applyFill="1" applyBorder="1" applyAlignment="1">
      <alignment horizontal="left"/>
    </xf>
    <xf numFmtId="49" fontId="3" fillId="5" borderId="17" xfId="2" applyNumberFormat="1" applyFont="1" applyFill="1" applyBorder="1" applyAlignment="1">
      <alignment horizontal="right" vertical="center"/>
    </xf>
    <xf numFmtId="49" fontId="3" fillId="5" borderId="0" xfId="2" applyNumberFormat="1" applyFont="1" applyFill="1" applyBorder="1" applyAlignment="1">
      <alignment horizontal="left"/>
    </xf>
    <xf numFmtId="164" fontId="3" fillId="5" borderId="0" xfId="2" applyNumberFormat="1" applyFont="1" applyFill="1" applyBorder="1"/>
    <xf numFmtId="0" fontId="10" fillId="5" borderId="0" xfId="2" applyFont="1" applyFill="1" applyBorder="1"/>
    <xf numFmtId="0" fontId="4" fillId="5" borderId="0" xfId="2" applyFont="1" applyFill="1"/>
    <xf numFmtId="0" fontId="5" fillId="5" borderId="0" xfId="2" applyFont="1" applyFill="1"/>
    <xf numFmtId="49" fontId="3" fillId="7" borderId="34" xfId="2" applyNumberFormat="1" applyFont="1" applyFill="1" applyBorder="1" applyAlignment="1">
      <alignment horizontal="left" vertical="center"/>
    </xf>
    <xf numFmtId="49" fontId="3" fillId="7" borderId="26" xfId="2" applyNumberFormat="1" applyFont="1" applyFill="1" applyBorder="1" applyAlignment="1">
      <alignment horizontal="center" vertical="center"/>
    </xf>
    <xf numFmtId="49" fontId="3" fillId="7" borderId="27" xfId="2" applyNumberFormat="1" applyFont="1" applyFill="1" applyBorder="1" applyAlignment="1">
      <alignment horizontal="center" vertical="center"/>
    </xf>
    <xf numFmtId="49" fontId="3" fillId="5" borderId="35" xfId="2" applyNumberFormat="1" applyFont="1" applyFill="1" applyBorder="1" applyAlignment="1">
      <alignment horizontal="left"/>
    </xf>
    <xf numFmtId="164" fontId="5" fillId="5" borderId="5" xfId="2" applyNumberFormat="1" applyFont="1" applyFill="1" applyBorder="1"/>
    <xf numFmtId="4" fontId="18" fillId="5" borderId="22" xfId="3" applyNumberFormat="1" applyFont="1" applyFill="1" applyBorder="1" applyAlignment="1" applyProtection="1"/>
    <xf numFmtId="0" fontId="7" fillId="5" borderId="1" xfId="2" applyFont="1" applyFill="1" applyBorder="1"/>
    <xf numFmtId="4" fontId="11" fillId="5" borderId="12" xfId="2" applyNumberFormat="1" applyFont="1" applyFill="1" applyBorder="1" applyAlignment="1">
      <alignment wrapText="1"/>
    </xf>
    <xf numFmtId="4" fontId="7" fillId="5" borderId="22" xfId="3" applyNumberFormat="1" applyFont="1" applyFill="1" applyBorder="1" applyAlignment="1" applyProtection="1"/>
    <xf numFmtId="49" fontId="3" fillId="5" borderId="1" xfId="2" applyNumberFormat="1" applyFont="1" applyFill="1" applyBorder="1" applyAlignment="1">
      <alignment horizontal="left"/>
    </xf>
    <xf numFmtId="167" fontId="4" fillId="5" borderId="12" xfId="2" applyNumberFormat="1" applyFont="1" applyFill="1" applyBorder="1"/>
    <xf numFmtId="4" fontId="4" fillId="5" borderId="22" xfId="2" applyNumberFormat="1" applyFont="1" applyFill="1" applyBorder="1"/>
    <xf numFmtId="164" fontId="5" fillId="5" borderId="12" xfId="2" applyNumberFormat="1" applyFont="1" applyFill="1" applyBorder="1"/>
    <xf numFmtId="4" fontId="16" fillId="4" borderId="0" xfId="2" applyNumberFormat="1" applyFont="1" applyFill="1"/>
    <xf numFmtId="49" fontId="3" fillId="4" borderId="1" xfId="2" applyNumberFormat="1" applyFont="1" applyFill="1" applyBorder="1" applyAlignment="1">
      <alignment horizontal="left"/>
    </xf>
    <xf numFmtId="164" fontId="4" fillId="4" borderId="12" xfId="2" applyNumberFormat="1" applyFont="1" applyFill="1" applyBorder="1"/>
    <xf numFmtId="164" fontId="5" fillId="4" borderId="12" xfId="2" applyNumberFormat="1" applyFont="1" applyFill="1" applyBorder="1"/>
    <xf numFmtId="164" fontId="4" fillId="6" borderId="29" xfId="2" applyNumberFormat="1" applyFont="1" applyFill="1" applyBorder="1"/>
    <xf numFmtId="164" fontId="4" fillId="6" borderId="30" xfId="2" applyNumberFormat="1" applyFont="1" applyFill="1" applyBorder="1"/>
    <xf numFmtId="165" fontId="3" fillId="2" borderId="17" xfId="3" applyFont="1" applyFill="1" applyBorder="1" applyAlignment="1" applyProtection="1">
      <alignment horizontal="center" vertical="center"/>
    </xf>
    <xf numFmtId="49" fontId="3" fillId="6" borderId="36" xfId="2" applyNumberFormat="1" applyFont="1" applyFill="1" applyBorder="1" applyAlignment="1">
      <alignment horizontal="left"/>
    </xf>
    <xf numFmtId="164" fontId="7" fillId="6" borderId="21" xfId="2" applyNumberFormat="1" applyFont="1" applyFill="1" applyBorder="1"/>
    <xf numFmtId="49" fontId="3" fillId="6" borderId="13" xfId="2" applyNumberFormat="1" applyFont="1" applyFill="1" applyBorder="1" applyAlignment="1">
      <alignment horizontal="left"/>
    </xf>
    <xf numFmtId="49" fontId="3" fillId="6" borderId="13" xfId="2" applyNumberFormat="1" applyFont="1" applyFill="1" applyBorder="1" applyAlignment="1">
      <alignment horizontal="left" wrapText="1"/>
    </xf>
    <xf numFmtId="0" fontId="7" fillId="0" borderId="13" xfId="2" applyFont="1" applyBorder="1"/>
    <xf numFmtId="4" fontId="11" fillId="0" borderId="12" xfId="2" applyNumberFormat="1" applyFont="1" applyBorder="1" applyAlignment="1">
      <alignment wrapText="1"/>
    </xf>
    <xf numFmtId="49" fontId="3" fillId="6" borderId="31" xfId="2" applyNumberFormat="1" applyFont="1" applyFill="1" applyBorder="1" applyAlignment="1">
      <alignment horizontal="left"/>
    </xf>
    <xf numFmtId="164" fontId="7" fillId="6" borderId="30" xfId="2" applyNumberFormat="1" applyFont="1" applyFill="1" applyBorder="1"/>
    <xf numFmtId="49" fontId="3" fillId="6" borderId="36" xfId="2" applyNumberFormat="1" applyFont="1" applyFill="1" applyBorder="1" applyAlignment="1">
      <alignment horizontal="left" wrapText="1"/>
    </xf>
    <xf numFmtId="166" fontId="7" fillId="6" borderId="21" xfId="2" applyNumberFormat="1" applyFont="1" applyFill="1" applyBorder="1"/>
    <xf numFmtId="166" fontId="3" fillId="2" borderId="17" xfId="2" applyNumberFormat="1" applyFont="1" applyFill="1" applyBorder="1" applyAlignment="1">
      <alignment horizontal="right" vertical="center"/>
    </xf>
    <xf numFmtId="0" fontId="5" fillId="2" borderId="37" xfId="4" applyFont="1" applyFill="1" applyBorder="1" applyAlignment="1">
      <alignment horizontal="left" vertical="center" wrapText="1"/>
    </xf>
    <xf numFmtId="4" fontId="5" fillId="2" borderId="38" xfId="3" applyNumberFormat="1" applyFont="1" applyFill="1" applyBorder="1" applyAlignment="1" applyProtection="1">
      <alignment horizontal="center" vertical="center" wrapText="1"/>
    </xf>
    <xf numFmtId="0" fontId="5" fillId="2" borderId="39" xfId="2" applyFont="1" applyFill="1" applyBorder="1" applyAlignment="1">
      <alignment horizontal="center" vertical="center" wrapText="1"/>
    </xf>
    <xf numFmtId="49" fontId="3" fillId="5" borderId="36" xfId="2" applyNumberFormat="1" applyFont="1" applyFill="1" applyBorder="1" applyAlignment="1">
      <alignment horizontal="left"/>
    </xf>
    <xf numFmtId="4" fontId="20" fillId="5" borderId="12" xfId="2" applyNumberFormat="1" applyFont="1" applyFill="1" applyBorder="1" applyAlignment="1">
      <alignment wrapText="1"/>
    </xf>
    <xf numFmtId="4" fontId="4" fillId="5" borderId="21" xfId="2" applyNumberFormat="1" applyFont="1" applyFill="1" applyBorder="1" applyAlignment="1"/>
    <xf numFmtId="0" fontId="11" fillId="5" borderId="13" xfId="2" applyFont="1" applyFill="1" applyBorder="1" applyAlignment="1">
      <alignment horizontal="left" wrapText="1"/>
    </xf>
    <xf numFmtId="4" fontId="11" fillId="5" borderId="0" xfId="0" applyNumberFormat="1" applyFont="1" applyFill="1" applyAlignment="1"/>
    <xf numFmtId="4" fontId="4" fillId="5" borderId="22" xfId="3" applyNumberFormat="1" applyFont="1" applyFill="1" applyBorder="1" applyAlignment="1" applyProtection="1"/>
    <xf numFmtId="0" fontId="4" fillId="0" borderId="0" xfId="2" applyFont="1" applyFill="1"/>
    <xf numFmtId="0" fontId="4" fillId="5" borderId="31" xfId="2" applyFont="1" applyFill="1" applyBorder="1"/>
    <xf numFmtId="0" fontId="4" fillId="5" borderId="29" xfId="2" applyFont="1" applyFill="1" applyBorder="1"/>
    <xf numFmtId="0" fontId="4" fillId="5" borderId="30" xfId="2" applyFont="1" applyFill="1" applyBorder="1"/>
    <xf numFmtId="165" fontId="5" fillId="2" borderId="31" xfId="3" applyFont="1" applyFill="1" applyBorder="1" applyAlignment="1" applyProtection="1"/>
    <xf numFmtId="49" fontId="3" fillId="2" borderId="17" xfId="2" applyNumberFormat="1" applyFont="1" applyFill="1" applyBorder="1" applyAlignment="1">
      <alignment horizontal="center" vertical="center"/>
    </xf>
    <xf numFmtId="0" fontId="8" fillId="0" borderId="0" xfId="2" applyFont="1" applyAlignment="1">
      <alignment horizontal="left"/>
    </xf>
    <xf numFmtId="4" fontId="5" fillId="2" borderId="40" xfId="3" applyNumberFormat="1" applyFont="1" applyFill="1" applyBorder="1" applyAlignment="1" applyProtection="1">
      <alignment horizontal="center" vertical="center" wrapText="1"/>
    </xf>
    <xf numFmtId="49" fontId="3" fillId="2" borderId="41" xfId="2" applyNumberFormat="1" applyFont="1" applyFill="1" applyBorder="1" applyAlignment="1">
      <alignment horizontal="center" vertical="center"/>
    </xf>
    <xf numFmtId="49" fontId="3" fillId="2" borderId="7" xfId="2" applyNumberFormat="1" applyFont="1" applyFill="1" applyBorder="1" applyAlignment="1">
      <alignment horizontal="center" vertical="center"/>
    </xf>
    <xf numFmtId="49" fontId="3" fillId="4" borderId="35" xfId="2" applyNumberFormat="1" applyFont="1" applyFill="1" applyBorder="1" applyAlignment="1">
      <alignment horizontal="left"/>
    </xf>
    <xf numFmtId="164" fontId="5" fillId="4" borderId="37" xfId="2" applyNumberFormat="1" applyFont="1" applyFill="1" applyBorder="1"/>
    <xf numFmtId="4" fontId="21" fillId="5" borderId="39" xfId="2" applyNumberFormat="1" applyFont="1" applyFill="1" applyBorder="1" applyAlignment="1">
      <alignment wrapText="1"/>
    </xf>
    <xf numFmtId="0" fontId="13" fillId="5" borderId="1" xfId="5" applyFont="1" applyFill="1" applyBorder="1"/>
    <xf numFmtId="0" fontId="22" fillId="4" borderId="0" xfId="2" applyFont="1" applyFill="1"/>
    <xf numFmtId="4" fontId="13" fillId="5" borderId="9" xfId="2" applyNumberFormat="1" applyFont="1" applyFill="1" applyBorder="1" applyAlignment="1">
      <alignment wrapText="1"/>
    </xf>
    <xf numFmtId="0" fontId="1" fillId="5" borderId="0" xfId="5" applyFill="1"/>
    <xf numFmtId="4" fontId="13" fillId="5" borderId="22" xfId="2" applyNumberFormat="1" applyFont="1" applyFill="1" applyBorder="1" applyAlignment="1">
      <alignment wrapText="1"/>
    </xf>
    <xf numFmtId="4" fontId="1" fillId="5" borderId="0" xfId="5" applyNumberFormat="1" applyFill="1"/>
    <xf numFmtId="4" fontId="11" fillId="5" borderId="9" xfId="2" applyNumberFormat="1" applyFont="1" applyFill="1" applyBorder="1" applyAlignment="1">
      <alignment wrapText="1"/>
    </xf>
    <xf numFmtId="0" fontId="1" fillId="5" borderId="1" xfId="5" applyFill="1" applyBorder="1"/>
    <xf numFmtId="4" fontId="23" fillId="5" borderId="13" xfId="2" applyNumberFormat="1" applyFont="1" applyFill="1" applyBorder="1" applyAlignment="1">
      <alignment wrapText="1"/>
    </xf>
    <xf numFmtId="4" fontId="24" fillId="5" borderId="22" xfId="2" applyNumberFormat="1" applyFont="1" applyFill="1" applyBorder="1" applyAlignment="1">
      <alignment wrapText="1"/>
    </xf>
    <xf numFmtId="4" fontId="24" fillId="5" borderId="42" xfId="2" applyNumberFormat="1" applyFont="1" applyFill="1" applyBorder="1" applyAlignment="1">
      <alignment wrapText="1"/>
    </xf>
    <xf numFmtId="4" fontId="25" fillId="5" borderId="13" xfId="2" applyNumberFormat="1" applyFont="1" applyFill="1" applyBorder="1" applyAlignment="1">
      <alignment wrapText="1"/>
    </xf>
    <xf numFmtId="4" fontId="25" fillId="5" borderId="12" xfId="2" applyNumberFormat="1" applyFont="1" applyFill="1" applyBorder="1" applyAlignment="1">
      <alignment wrapText="1"/>
    </xf>
    <xf numFmtId="4" fontId="25" fillId="5" borderId="22" xfId="2" applyNumberFormat="1" applyFont="1" applyFill="1" applyBorder="1" applyAlignment="1">
      <alignment wrapText="1"/>
    </xf>
    <xf numFmtId="164" fontId="4" fillId="6" borderId="31" xfId="2" applyNumberFormat="1" applyFont="1" applyFill="1" applyBorder="1"/>
    <xf numFmtId="164" fontId="4" fillId="6" borderId="43" xfId="2" applyNumberFormat="1" applyFont="1" applyFill="1" applyBorder="1"/>
    <xf numFmtId="164" fontId="4" fillId="6" borderId="15" xfId="2" applyNumberFormat="1" applyFont="1" applyFill="1" applyBorder="1"/>
    <xf numFmtId="4" fontId="21" fillId="7" borderId="15" xfId="2" applyNumberFormat="1" applyFont="1" applyFill="1" applyBorder="1" applyAlignment="1">
      <alignment wrapText="1"/>
    </xf>
    <xf numFmtId="0" fontId="5" fillId="2" borderId="5" xfId="4" applyFont="1" applyFill="1" applyBorder="1" applyAlignment="1">
      <alignment horizontal="left" vertical="center" wrapText="1"/>
    </xf>
    <xf numFmtId="4" fontId="5" fillId="2" borderId="5" xfId="3" applyNumberFormat="1" applyFont="1" applyFill="1" applyBorder="1" applyAlignment="1" applyProtection="1">
      <alignment horizontal="center" vertical="center" wrapText="1"/>
    </xf>
    <xf numFmtId="49" fontId="3" fillId="5" borderId="6" xfId="2" applyNumberFormat="1" applyFont="1" applyFill="1" applyBorder="1" applyAlignment="1">
      <alignment horizontal="left"/>
    </xf>
    <xf numFmtId="49" fontId="4" fillId="5" borderId="5" xfId="2" applyNumberFormat="1" applyFont="1" applyFill="1" applyBorder="1" applyAlignment="1">
      <alignment horizontal="right" wrapText="1"/>
    </xf>
    <xf numFmtId="4" fontId="4" fillId="5" borderId="44" xfId="3" applyNumberFormat="1" applyFont="1" applyFill="1" applyBorder="1" applyAlignment="1" applyProtection="1">
      <alignment wrapText="1"/>
    </xf>
    <xf numFmtId="4" fontId="4" fillId="5" borderId="5" xfId="3" applyNumberFormat="1" applyFont="1" applyFill="1" applyBorder="1" applyAlignment="1" applyProtection="1">
      <alignment wrapText="1"/>
    </xf>
    <xf numFmtId="49" fontId="4" fillId="5" borderId="9" xfId="2" applyNumberFormat="1" applyFont="1" applyFill="1" applyBorder="1" applyAlignment="1">
      <alignment wrapText="1"/>
    </xf>
    <xf numFmtId="49" fontId="4" fillId="5" borderId="12" xfId="2" applyNumberFormat="1" applyFont="1" applyFill="1" applyBorder="1" applyAlignment="1">
      <alignment wrapText="1"/>
    </xf>
    <xf numFmtId="4" fontId="4" fillId="5" borderId="0" xfId="3" applyNumberFormat="1" applyFont="1" applyFill="1" applyBorder="1" applyAlignment="1" applyProtection="1">
      <alignment wrapText="1"/>
    </xf>
    <xf numFmtId="4" fontId="4" fillId="5" borderId="12" xfId="3" applyNumberFormat="1" applyFont="1" applyFill="1" applyBorder="1" applyAlignment="1" applyProtection="1">
      <alignment wrapText="1"/>
    </xf>
    <xf numFmtId="49" fontId="4" fillId="5" borderId="14" xfId="2" applyNumberFormat="1" applyFont="1" applyFill="1" applyBorder="1" applyAlignment="1">
      <alignment wrapText="1"/>
    </xf>
    <xf numFmtId="49" fontId="4" fillId="5" borderId="17" xfId="2" applyNumberFormat="1" applyFont="1" applyFill="1" applyBorder="1" applyAlignment="1">
      <alignment wrapText="1"/>
    </xf>
    <xf numFmtId="4" fontId="4" fillId="5" borderId="3" xfId="3" applyNumberFormat="1" applyFont="1" applyFill="1" applyBorder="1" applyAlignment="1" applyProtection="1">
      <alignment wrapText="1"/>
    </xf>
    <xf numFmtId="4" fontId="4" fillId="5" borderId="17" xfId="3" applyNumberFormat="1" applyFont="1" applyFill="1" applyBorder="1" applyAlignment="1" applyProtection="1">
      <alignment wrapText="1"/>
    </xf>
    <xf numFmtId="0" fontId="5" fillId="2" borderId="7" xfId="4" applyFont="1" applyFill="1" applyBorder="1" applyAlignment="1">
      <alignment horizontal="left" vertical="center" wrapText="1"/>
    </xf>
    <xf numFmtId="4" fontId="5" fillId="2" borderId="8" xfId="3" applyNumberFormat="1" applyFont="1" applyFill="1" applyBorder="1" applyAlignment="1" applyProtection="1">
      <alignment horizontal="center" vertical="center" wrapText="1"/>
    </xf>
    <xf numFmtId="49" fontId="3" fillId="6" borderId="45" xfId="2" applyNumberFormat="1" applyFont="1" applyFill="1" applyBorder="1" applyAlignment="1">
      <alignment horizontal="left" wrapText="1"/>
    </xf>
    <xf numFmtId="49" fontId="4" fillId="5" borderId="8" xfId="2" applyNumberFormat="1" applyFont="1" applyFill="1" applyBorder="1" applyAlignment="1">
      <alignment horizontal="right" wrapText="1"/>
    </xf>
    <xf numFmtId="49" fontId="4" fillId="0" borderId="10" xfId="2" applyNumberFormat="1" applyFont="1" applyFill="1" applyBorder="1" applyAlignment="1">
      <alignment wrapText="1"/>
    </xf>
    <xf numFmtId="49" fontId="4" fillId="5" borderId="11" xfId="2" applyNumberFormat="1" applyFont="1" applyFill="1" applyBorder="1" applyAlignment="1">
      <alignment wrapText="1"/>
    </xf>
    <xf numFmtId="49" fontId="4" fillId="5" borderId="15" xfId="2" applyNumberFormat="1" applyFont="1" applyFill="1" applyBorder="1" applyAlignment="1">
      <alignment wrapText="1"/>
    </xf>
    <xf numFmtId="49" fontId="4" fillId="5" borderId="16" xfId="2" applyNumberFormat="1" applyFont="1" applyFill="1" applyBorder="1" applyAlignment="1">
      <alignment wrapText="1"/>
    </xf>
    <xf numFmtId="49" fontId="4" fillId="0" borderId="14" xfId="2" applyNumberFormat="1" applyFont="1" applyFill="1" applyBorder="1" applyAlignment="1">
      <alignment wrapText="1"/>
    </xf>
    <xf numFmtId="49" fontId="4" fillId="0" borderId="5" xfId="2" applyNumberFormat="1" applyFont="1" applyFill="1" applyBorder="1" applyAlignment="1">
      <alignment horizontal="right" wrapText="1"/>
    </xf>
    <xf numFmtId="164" fontId="3" fillId="6" borderId="17" xfId="2" applyNumberFormat="1" applyFont="1" applyFill="1" applyBorder="1"/>
    <xf numFmtId="0" fontId="5" fillId="2" borderId="6" xfId="4" applyFont="1" applyFill="1" applyBorder="1" applyAlignment="1">
      <alignment horizontal="left" vertical="center" wrapText="1"/>
    </xf>
    <xf numFmtId="4" fontId="5" fillId="2" borderId="18" xfId="3" applyNumberFormat="1" applyFont="1" applyFill="1" applyBorder="1" applyAlignment="1" applyProtection="1">
      <alignment horizontal="center" vertical="center" wrapText="1"/>
    </xf>
    <xf numFmtId="49" fontId="3" fillId="4" borderId="7" xfId="2" applyNumberFormat="1" applyFont="1" applyFill="1" applyBorder="1" applyAlignment="1">
      <alignment horizontal="left"/>
    </xf>
    <xf numFmtId="164" fontId="5" fillId="5" borderId="45" xfId="2" applyNumberFormat="1" applyFont="1" applyFill="1" applyBorder="1"/>
    <xf numFmtId="164" fontId="4" fillId="4" borderId="8" xfId="2" applyNumberFormat="1" applyFont="1" applyFill="1" applyBorder="1"/>
    <xf numFmtId="164" fontId="4" fillId="4" borderId="5" xfId="2" applyNumberFormat="1" applyFont="1" applyFill="1" applyBorder="1"/>
    <xf numFmtId="4" fontId="13" fillId="5" borderId="10" xfId="2" applyNumberFormat="1" applyFont="1" applyFill="1" applyBorder="1" applyAlignment="1">
      <alignment wrapText="1"/>
    </xf>
    <xf numFmtId="4" fontId="13" fillId="5" borderId="0" xfId="2" applyNumberFormat="1" applyFont="1" applyFill="1" applyBorder="1" applyAlignment="1">
      <alignment wrapText="1"/>
    </xf>
    <xf numFmtId="165" fontId="12" fillId="5" borderId="10" xfId="3" applyFont="1" applyFill="1" applyBorder="1" applyAlignment="1" applyProtection="1"/>
    <xf numFmtId="164" fontId="12" fillId="4" borderId="11" xfId="2" applyNumberFormat="1" applyFont="1" applyFill="1" applyBorder="1"/>
    <xf numFmtId="49" fontId="3" fillId="4" borderId="10" xfId="2" applyNumberFormat="1" applyFont="1" applyFill="1" applyBorder="1" applyAlignment="1">
      <alignment horizontal="left"/>
    </xf>
    <xf numFmtId="4" fontId="21" fillId="5" borderId="10" xfId="2" applyNumberFormat="1" applyFont="1" applyFill="1" applyBorder="1" applyAlignment="1">
      <alignment wrapText="1"/>
    </xf>
    <xf numFmtId="164" fontId="4" fillId="4" borderId="11" xfId="2" applyNumberFormat="1" applyFont="1" applyFill="1" applyBorder="1"/>
    <xf numFmtId="0" fontId="7" fillId="5" borderId="10" xfId="2" applyFont="1" applyFill="1" applyBorder="1"/>
    <xf numFmtId="165" fontId="26" fillId="5" borderId="10" xfId="3" applyFont="1" applyFill="1" applyBorder="1" applyAlignment="1" applyProtection="1"/>
    <xf numFmtId="49" fontId="3" fillId="5" borderId="10" xfId="2" applyNumberFormat="1" applyFont="1" applyFill="1" applyBorder="1" applyAlignment="1">
      <alignment horizontal="left" wrapText="1"/>
    </xf>
    <xf numFmtId="164" fontId="5" fillId="5" borderId="10" xfId="2" applyNumberFormat="1" applyFont="1" applyFill="1" applyBorder="1"/>
    <xf numFmtId="164" fontId="12" fillId="4" borderId="12" xfId="2" applyNumberFormat="1" applyFont="1" applyFill="1" applyBorder="1"/>
    <xf numFmtId="168" fontId="4" fillId="4" borderId="0" xfId="2" applyNumberFormat="1" applyFont="1" applyFill="1"/>
    <xf numFmtId="164" fontId="26" fillId="5" borderId="15" xfId="2" applyNumberFormat="1" applyFont="1" applyFill="1" applyBorder="1"/>
    <xf numFmtId="164" fontId="4" fillId="4" borderId="16" xfId="2" applyNumberFormat="1" applyFont="1" applyFill="1" applyBorder="1"/>
    <xf numFmtId="164" fontId="4" fillId="4" borderId="17" xfId="2" applyNumberFormat="1" applyFont="1" applyFill="1" applyBorder="1"/>
    <xf numFmtId="0" fontId="4" fillId="6" borderId="9" xfId="2" applyFont="1" applyFill="1" applyBorder="1"/>
    <xf numFmtId="165" fontId="5" fillId="2" borderId="15" xfId="3" applyFont="1" applyFill="1" applyBorder="1" applyAlignment="1" applyProtection="1"/>
    <xf numFmtId="165" fontId="4" fillId="6" borderId="9" xfId="3" applyFont="1" applyFill="1" applyBorder="1" applyAlignment="1" applyProtection="1"/>
    <xf numFmtId="165" fontId="5" fillId="2" borderId="5" xfId="3" applyFont="1" applyFill="1" applyBorder="1" applyAlignment="1" applyProtection="1">
      <alignment horizontal="left" vertical="center" wrapText="1"/>
    </xf>
    <xf numFmtId="4" fontId="5" fillId="2" borderId="4" xfId="3" applyNumberFormat="1" applyFont="1" applyFill="1" applyBorder="1" applyAlignment="1" applyProtection="1">
      <alignment horizontal="center" vertical="center" wrapText="1"/>
    </xf>
    <xf numFmtId="49" fontId="3" fillId="6" borderId="7" xfId="2" applyNumberFormat="1" applyFont="1" applyFill="1" applyBorder="1" applyAlignment="1">
      <alignment horizontal="left"/>
    </xf>
    <xf numFmtId="164" fontId="5" fillId="6" borderId="8" xfId="2" applyNumberFormat="1" applyFont="1" applyFill="1" applyBorder="1"/>
    <xf numFmtId="164" fontId="4" fillId="6" borderId="5" xfId="2" applyNumberFormat="1" applyFont="1" applyFill="1" applyBorder="1"/>
    <xf numFmtId="0" fontId="11" fillId="0" borderId="10" xfId="0" applyFont="1" applyBorder="1"/>
    <xf numFmtId="4" fontId="13" fillId="5" borderId="42" xfId="2" applyNumberFormat="1" applyFont="1" applyFill="1" applyBorder="1" applyAlignment="1">
      <alignment wrapText="1"/>
    </xf>
    <xf numFmtId="164" fontId="12" fillId="6" borderId="11" xfId="2" applyNumberFormat="1" applyFont="1" applyFill="1" applyBorder="1"/>
    <xf numFmtId="164" fontId="12" fillId="6" borderId="12" xfId="2" applyNumberFormat="1" applyFont="1" applyFill="1" applyBorder="1"/>
    <xf numFmtId="165" fontId="3" fillId="6" borderId="15" xfId="3" applyFont="1" applyFill="1" applyBorder="1" applyAlignment="1" applyProtection="1">
      <alignment horizontal="left"/>
    </xf>
    <xf numFmtId="165" fontId="5" fillId="2" borderId="4" xfId="3" applyFont="1" applyFill="1" applyBorder="1" applyAlignment="1" applyProtection="1"/>
    <xf numFmtId="4" fontId="4" fillId="4" borderId="0" xfId="2" applyNumberFormat="1" applyFont="1" applyFill="1"/>
    <xf numFmtId="4" fontId="11" fillId="5" borderId="0" xfId="6" applyNumberFormat="1" applyFont="1" applyFill="1" applyBorder="1"/>
    <xf numFmtId="0" fontId="5" fillId="2" borderId="25" xfId="4" applyFont="1" applyFill="1" applyBorder="1" applyAlignment="1">
      <alignment horizontal="left" vertical="center" wrapText="1"/>
    </xf>
    <xf numFmtId="49" fontId="3" fillId="2" borderId="38" xfId="2" applyNumberFormat="1" applyFont="1" applyFill="1" applyBorder="1" applyAlignment="1">
      <alignment horizontal="center" vertical="center"/>
    </xf>
    <xf numFmtId="49" fontId="3" fillId="4" borderId="45" xfId="2" applyNumberFormat="1" applyFont="1" applyFill="1" applyBorder="1" applyAlignment="1">
      <alignment horizontal="left"/>
    </xf>
    <xf numFmtId="4" fontId="27" fillId="5" borderId="46" xfId="2" applyNumberFormat="1" applyFont="1" applyFill="1" applyBorder="1" applyAlignment="1">
      <alignment wrapText="1"/>
    </xf>
    <xf numFmtId="9" fontId="27" fillId="5" borderId="46" xfId="1" applyFont="1" applyFill="1" applyBorder="1" applyAlignment="1">
      <alignment wrapText="1"/>
    </xf>
    <xf numFmtId="164" fontId="4" fillId="4" borderId="45" xfId="2" applyNumberFormat="1" applyFont="1" applyFill="1" applyBorder="1"/>
    <xf numFmtId="0" fontId="11" fillId="5" borderId="0" xfId="0" applyFont="1" applyFill="1" applyAlignment="1"/>
    <xf numFmtId="10" fontId="13" fillId="5" borderId="1" xfId="7" applyNumberFormat="1" applyFont="1" applyFill="1" applyBorder="1" applyAlignment="1">
      <alignment wrapText="1"/>
    </xf>
    <xf numFmtId="0" fontId="1" fillId="5" borderId="0" xfId="8" applyFill="1"/>
    <xf numFmtId="49" fontId="28" fillId="6" borderId="15" xfId="2" applyNumberFormat="1" applyFont="1" applyFill="1" applyBorder="1" applyAlignment="1">
      <alignment horizontal="left"/>
    </xf>
    <xf numFmtId="164" fontId="12" fillId="6" borderId="15" xfId="2" applyNumberFormat="1" applyFont="1" applyFill="1" applyBorder="1"/>
    <xf numFmtId="165" fontId="5" fillId="2" borderId="47" xfId="3" applyFont="1" applyFill="1" applyBorder="1" applyAlignment="1" applyProtection="1"/>
    <xf numFmtId="169" fontId="5" fillId="2" borderId="47" xfId="1" applyNumberFormat="1" applyFont="1" applyFill="1" applyBorder="1" applyAlignment="1" applyProtection="1"/>
    <xf numFmtId="49" fontId="3" fillId="2" borderId="30" xfId="2" applyNumberFormat="1" applyFont="1" applyFill="1" applyBorder="1" applyAlignment="1">
      <alignment horizontal="center" vertical="center"/>
    </xf>
    <xf numFmtId="43" fontId="4" fillId="4" borderId="0" xfId="2" applyNumberFormat="1" applyFont="1" applyFill="1"/>
    <xf numFmtId="43" fontId="4" fillId="6" borderId="0" xfId="2" applyNumberFormat="1" applyFont="1" applyFill="1"/>
    <xf numFmtId="49" fontId="3" fillId="2" borderId="40" xfId="2" applyNumberFormat="1" applyFont="1" applyFill="1" applyBorder="1" applyAlignment="1">
      <alignment horizontal="center" vertical="center"/>
    </xf>
    <xf numFmtId="49" fontId="3" fillId="2" borderId="39" xfId="2" applyNumberFormat="1" applyFont="1" applyFill="1" applyBorder="1" applyAlignment="1">
      <alignment horizontal="center" vertical="center"/>
    </xf>
    <xf numFmtId="49" fontId="25" fillId="6" borderId="36" xfId="2" applyNumberFormat="1" applyFont="1" applyFill="1" applyBorder="1" applyAlignment="1">
      <alignment horizontal="left"/>
    </xf>
    <xf numFmtId="164" fontId="18" fillId="6" borderId="5" xfId="2" applyNumberFormat="1" applyFont="1" applyFill="1" applyBorder="1"/>
    <xf numFmtId="164" fontId="18" fillId="6" borderId="6" xfId="2" applyNumberFormat="1" applyFont="1" applyFill="1" applyBorder="1"/>
    <xf numFmtId="164" fontId="18" fillId="6" borderId="7" xfId="2" applyNumberFormat="1" applyFont="1" applyFill="1" applyBorder="1"/>
    <xf numFmtId="164" fontId="7" fillId="4" borderId="48" xfId="2" applyNumberFormat="1" applyFont="1" applyFill="1" applyBorder="1"/>
    <xf numFmtId="0" fontId="12" fillId="5" borderId="13" xfId="2" applyFont="1" applyFill="1" applyBorder="1"/>
    <xf numFmtId="164" fontId="12" fillId="4" borderId="42" xfId="2" applyNumberFormat="1" applyFont="1" applyFill="1" applyBorder="1"/>
    <xf numFmtId="49" fontId="28" fillId="6" borderId="31" xfId="2" applyNumberFormat="1" applyFont="1" applyFill="1" applyBorder="1" applyAlignment="1">
      <alignment horizontal="left"/>
    </xf>
    <xf numFmtId="164" fontId="12" fillId="6" borderId="29" xfId="2" applyNumberFormat="1" applyFont="1" applyFill="1" applyBorder="1"/>
    <xf numFmtId="164" fontId="12" fillId="6" borderId="49" xfId="2" applyNumberFormat="1" applyFont="1" applyFill="1" applyBorder="1"/>
    <xf numFmtId="4" fontId="13" fillId="5" borderId="29" xfId="2" applyNumberFormat="1" applyFont="1" applyFill="1" applyBorder="1" applyAlignment="1">
      <alignment wrapText="1"/>
    </xf>
    <xf numFmtId="164" fontId="12" fillId="4" borderId="50" xfId="2" applyNumberFormat="1" applyFont="1" applyFill="1" applyBorder="1"/>
    <xf numFmtId="165" fontId="5" fillId="2" borderId="17" xfId="3" applyFont="1" applyFill="1" applyBorder="1" applyAlignment="1" applyProtection="1"/>
    <xf numFmtId="0" fontId="7" fillId="6" borderId="0" xfId="2" applyFont="1" applyFill="1"/>
    <xf numFmtId="4" fontId="5" fillId="2" borderId="51" xfId="3" applyNumberFormat="1" applyFont="1" applyFill="1" applyBorder="1" applyAlignment="1" applyProtection="1">
      <alignment horizontal="center" vertical="center" wrapText="1"/>
    </xf>
    <xf numFmtId="49" fontId="25" fillId="4" borderId="7" xfId="2" applyNumberFormat="1" applyFont="1" applyFill="1" applyBorder="1" applyAlignment="1">
      <alignment horizontal="left"/>
    </xf>
    <xf numFmtId="0" fontId="29" fillId="5" borderId="10" xfId="2" applyFont="1" applyFill="1" applyBorder="1"/>
    <xf numFmtId="4" fontId="30" fillId="5" borderId="10" xfId="2" applyNumberFormat="1" applyFont="1" applyFill="1" applyBorder="1" applyAlignment="1">
      <alignment wrapText="1"/>
    </xf>
    <xf numFmtId="4" fontId="31" fillId="5" borderId="10" xfId="2" applyNumberFormat="1" applyFont="1" applyFill="1" applyBorder="1" applyAlignment="1">
      <alignment wrapText="1"/>
    </xf>
    <xf numFmtId="0" fontId="32" fillId="5" borderId="10" xfId="2" applyFont="1" applyFill="1" applyBorder="1"/>
    <xf numFmtId="165" fontId="7" fillId="5" borderId="0" xfId="2" applyNumberFormat="1" applyFont="1" applyFill="1"/>
    <xf numFmtId="0" fontId="18" fillId="0" borderId="10" xfId="2" applyFont="1" applyBorder="1"/>
    <xf numFmtId="164" fontId="29" fillId="4" borderId="10" xfId="2" applyNumberFormat="1" applyFont="1" applyFill="1" applyBorder="1"/>
    <xf numFmtId="49" fontId="3" fillId="6" borderId="15" xfId="2" applyNumberFormat="1" applyFont="1" applyFill="1" applyBorder="1" applyAlignment="1">
      <alignment horizontal="left"/>
    </xf>
    <xf numFmtId="164" fontId="18" fillId="6" borderId="15" xfId="2" applyNumberFormat="1" applyFont="1" applyFill="1" applyBorder="1"/>
    <xf numFmtId="165" fontId="5" fillId="2" borderId="28" xfId="3" applyFont="1" applyFill="1" applyBorder="1" applyAlignment="1" applyProtection="1"/>
    <xf numFmtId="165" fontId="5" fillId="2" borderId="49" xfId="3" applyFont="1" applyFill="1" applyBorder="1" applyAlignment="1" applyProtection="1"/>
    <xf numFmtId="165" fontId="5" fillId="2" borderId="30" xfId="3" applyFont="1" applyFill="1" applyBorder="1" applyAlignment="1" applyProtection="1"/>
    <xf numFmtId="4" fontId="31" fillId="5" borderId="1" xfId="2" applyNumberFormat="1" applyFont="1" applyFill="1" applyBorder="1" applyAlignment="1">
      <alignment wrapText="1"/>
    </xf>
    <xf numFmtId="0" fontId="5" fillId="2" borderId="34" xfId="4" applyFont="1" applyFill="1" applyBorder="1" applyAlignment="1">
      <alignment horizontal="left" vertical="center" wrapText="1"/>
    </xf>
    <xf numFmtId="49" fontId="3" fillId="2" borderId="52" xfId="2" applyNumberFormat="1" applyFont="1" applyFill="1" applyBorder="1" applyAlignment="1">
      <alignment horizontal="center" vertical="center"/>
    </xf>
    <xf numFmtId="49" fontId="25" fillId="5" borderId="35" xfId="2" applyNumberFormat="1" applyFont="1" applyFill="1" applyBorder="1" applyAlignment="1">
      <alignment horizontal="left"/>
    </xf>
    <xf numFmtId="164" fontId="7" fillId="5" borderId="45" xfId="2" applyNumberFormat="1" applyFont="1" applyFill="1" applyBorder="1"/>
    <xf numFmtId="164" fontId="7" fillId="5" borderId="48" xfId="2" applyNumberFormat="1" applyFont="1" applyFill="1" applyBorder="1"/>
    <xf numFmtId="0" fontId="32" fillId="5" borderId="1" xfId="2" applyFont="1" applyFill="1" applyBorder="1"/>
    <xf numFmtId="4" fontId="31" fillId="5" borderId="12" xfId="2" applyNumberFormat="1" applyFont="1" applyFill="1" applyBorder="1" applyAlignment="1">
      <alignment wrapText="1"/>
    </xf>
    <xf numFmtId="4" fontId="31" fillId="5" borderId="9" xfId="2" applyNumberFormat="1" applyFont="1" applyFill="1" applyBorder="1" applyAlignment="1">
      <alignment wrapText="1"/>
    </xf>
    <xf numFmtId="49" fontId="33" fillId="5" borderId="28" xfId="2" applyNumberFormat="1" applyFont="1" applyFill="1" applyBorder="1" applyAlignment="1">
      <alignment horizontal="left"/>
    </xf>
    <xf numFmtId="164" fontId="32" fillId="5" borderId="15" xfId="2" applyNumberFormat="1" applyFont="1" applyFill="1" applyBorder="1"/>
    <xf numFmtId="164" fontId="32" fillId="5" borderId="50" xfId="2" applyNumberFormat="1" applyFont="1" applyFill="1" applyBorder="1"/>
    <xf numFmtId="165" fontId="3" fillId="2" borderId="15" xfId="3" applyFont="1" applyFill="1" applyBorder="1" applyAlignment="1" applyProtection="1">
      <alignment horizontal="center" vertical="center"/>
    </xf>
    <xf numFmtId="165" fontId="3" fillId="2" borderId="50" xfId="3" applyFont="1" applyFill="1" applyBorder="1" applyAlignment="1" applyProtection="1">
      <alignment horizontal="center" vertical="center"/>
    </xf>
    <xf numFmtId="165" fontId="3" fillId="2" borderId="16" xfId="3" applyFont="1" applyFill="1" applyBorder="1" applyAlignment="1" applyProtection="1">
      <alignment horizontal="center" vertical="center"/>
    </xf>
    <xf numFmtId="166" fontId="18" fillId="5" borderId="10" xfId="2" applyNumberFormat="1" applyFont="1" applyFill="1" applyBorder="1" applyAlignment="1">
      <alignment horizontal="right"/>
    </xf>
    <xf numFmtId="49" fontId="25" fillId="5" borderId="1" xfId="2" applyNumberFormat="1" applyFont="1" applyFill="1" applyBorder="1" applyAlignment="1">
      <alignment horizontal="left"/>
    </xf>
    <xf numFmtId="164" fontId="7" fillId="5" borderId="10" xfId="2" applyNumberFormat="1" applyFont="1" applyFill="1" applyBorder="1"/>
    <xf numFmtId="170" fontId="7" fillId="5" borderId="42" xfId="2" applyNumberFormat="1" applyFont="1" applyFill="1" applyBorder="1"/>
    <xf numFmtId="49" fontId="25" fillId="5" borderId="1" xfId="2" applyNumberFormat="1" applyFont="1" applyFill="1" applyBorder="1" applyAlignment="1">
      <alignment horizontal="left" wrapText="1"/>
    </xf>
    <xf numFmtId="164" fontId="18" fillId="5" borderId="10" xfId="2" applyNumberFormat="1" applyFont="1" applyFill="1" applyBorder="1"/>
    <xf numFmtId="49" fontId="19" fillId="5" borderId="1" xfId="2" applyNumberFormat="1" applyFont="1" applyFill="1" applyBorder="1" applyAlignment="1">
      <alignment horizontal="left"/>
    </xf>
    <xf numFmtId="170" fontId="12" fillId="5" borderId="42" xfId="2" applyNumberFormat="1" applyFont="1" applyFill="1" applyBorder="1" applyAlignment="1">
      <alignment horizontal="right"/>
    </xf>
    <xf numFmtId="0" fontId="12" fillId="5" borderId="1" xfId="2" applyFont="1" applyFill="1" applyBorder="1" applyAlignment="1">
      <alignment horizontal="left" vertical="center" wrapText="1"/>
    </xf>
    <xf numFmtId="4" fontId="15" fillId="5" borderId="10" xfId="2" applyNumberFormat="1" applyFont="1" applyFill="1" applyBorder="1" applyAlignment="1">
      <alignment wrapText="1"/>
    </xf>
    <xf numFmtId="164" fontId="7" fillId="5" borderId="42" xfId="2" applyNumberFormat="1" applyFont="1" applyFill="1" applyBorder="1"/>
    <xf numFmtId="49" fontId="3" fillId="5" borderId="28" xfId="2" applyNumberFormat="1" applyFont="1" applyFill="1" applyBorder="1" applyAlignment="1">
      <alignment horizontal="left"/>
    </xf>
    <xf numFmtId="164" fontId="7" fillId="5" borderId="15" xfId="2" applyNumberFormat="1" applyFont="1" applyFill="1" applyBorder="1"/>
    <xf numFmtId="164" fontId="7" fillId="5" borderId="50" xfId="2" applyNumberFormat="1" applyFont="1" applyFill="1" applyBorder="1"/>
    <xf numFmtId="0" fontId="4" fillId="5" borderId="0" xfId="2" applyFont="1" applyFill="1" applyBorder="1"/>
    <xf numFmtId="0" fontId="4" fillId="8" borderId="43" xfId="2" applyFont="1" applyFill="1" applyBorder="1"/>
    <xf numFmtId="4" fontId="20" fillId="0" borderId="47" xfId="0" applyNumberFormat="1" applyFont="1" applyFill="1" applyBorder="1" applyAlignment="1">
      <alignment horizontal="right"/>
    </xf>
    <xf numFmtId="4" fontId="11" fillId="5" borderId="0" xfId="9" applyNumberFormat="1" applyFont="1" applyFill="1" applyBorder="1" applyAlignment="1" applyProtection="1">
      <alignment vertical="top"/>
      <protection locked="0"/>
    </xf>
    <xf numFmtId="4" fontId="20" fillId="5" borderId="0" xfId="10" applyNumberFormat="1" applyFont="1" applyFill="1" applyBorder="1" applyAlignment="1" applyProtection="1">
      <alignment horizontal="right" vertical="center" wrapText="1"/>
      <protection locked="0"/>
    </xf>
    <xf numFmtId="4" fontId="4" fillId="4" borderId="0" xfId="2" applyNumberFormat="1" applyFont="1" applyFill="1" applyBorder="1"/>
    <xf numFmtId="0" fontId="4" fillId="5" borderId="7" xfId="2" applyFont="1" applyFill="1" applyBorder="1"/>
    <xf numFmtId="166" fontId="5" fillId="5" borderId="56" xfId="3" applyNumberFormat="1" applyFont="1" applyFill="1" applyBorder="1" applyAlignment="1" applyProtection="1">
      <alignment horizontal="right" vertical="center"/>
    </xf>
    <xf numFmtId="4" fontId="12" fillId="5" borderId="10" xfId="2" applyNumberFormat="1" applyFont="1" applyFill="1" applyBorder="1" applyAlignment="1">
      <alignment horizontal="right" vertical="center"/>
    </xf>
    <xf numFmtId="0" fontId="12" fillId="5" borderId="42" xfId="2" applyFont="1" applyFill="1" applyBorder="1" applyAlignment="1">
      <alignment vertical="center"/>
    </xf>
    <xf numFmtId="4" fontId="26" fillId="5" borderId="10" xfId="2" applyNumberFormat="1" applyFont="1" applyFill="1" applyBorder="1" applyAlignment="1">
      <alignment horizontal="right"/>
    </xf>
    <xf numFmtId="0" fontId="26" fillId="5" borderId="42" xfId="2" applyFont="1" applyFill="1" applyBorder="1"/>
    <xf numFmtId="4" fontId="4" fillId="5" borderId="10" xfId="2" applyNumberFormat="1" applyFont="1" applyFill="1" applyBorder="1" applyAlignment="1">
      <alignment horizontal="right"/>
    </xf>
    <xf numFmtId="165" fontId="5" fillId="5" borderId="42" xfId="3" applyFont="1" applyFill="1" applyBorder="1" applyAlignment="1" applyProtection="1">
      <alignment horizontal="center" vertical="center"/>
    </xf>
    <xf numFmtId="4" fontId="12" fillId="5" borderId="42" xfId="2" applyNumberFormat="1" applyFont="1" applyFill="1" applyBorder="1" applyAlignment="1">
      <alignment horizontal="right" vertical="center"/>
    </xf>
    <xf numFmtId="4" fontId="12" fillId="5" borderId="15" xfId="2" applyNumberFormat="1" applyFont="1" applyFill="1" applyBorder="1" applyAlignment="1">
      <alignment horizontal="right" vertical="center"/>
    </xf>
    <xf numFmtId="165" fontId="12" fillId="5" borderId="50" xfId="2" applyNumberFormat="1" applyFont="1" applyFill="1" applyBorder="1" applyAlignment="1">
      <alignment horizontal="center" vertical="center"/>
    </xf>
    <xf numFmtId="165" fontId="5" fillId="2" borderId="58" xfId="3" applyFont="1" applyFill="1" applyBorder="1" applyAlignment="1" applyProtection="1">
      <alignment horizontal="center" vertical="center"/>
    </xf>
    <xf numFmtId="165" fontId="5" fillId="2" borderId="19" xfId="3" applyFont="1" applyFill="1" applyBorder="1" applyAlignment="1" applyProtection="1">
      <alignment horizontal="center" vertical="center"/>
    </xf>
    <xf numFmtId="4" fontId="4" fillId="5" borderId="0" xfId="2" applyNumberFormat="1" applyFont="1" applyFill="1" applyBorder="1"/>
    <xf numFmtId="165" fontId="4" fillId="5" borderId="0" xfId="2" applyNumberFormat="1" applyFont="1" applyFill="1"/>
    <xf numFmtId="0" fontId="4" fillId="8" borderId="58" xfId="2" applyFont="1" applyFill="1" applyBorder="1"/>
    <xf numFmtId="4" fontId="20" fillId="0" borderId="47" xfId="0" applyNumberFormat="1" applyFont="1" applyBorder="1"/>
    <xf numFmtId="0" fontId="4" fillId="4" borderId="46" xfId="2" applyFont="1" applyFill="1" applyBorder="1"/>
    <xf numFmtId="0" fontId="4" fillId="4" borderId="7" xfId="2" applyFont="1" applyFill="1" applyBorder="1"/>
    <xf numFmtId="4" fontId="20" fillId="5" borderId="0" xfId="0" applyNumberFormat="1" applyFont="1" applyFill="1" applyBorder="1"/>
    <xf numFmtId="165" fontId="5" fillId="4" borderId="10" xfId="3" applyFont="1" applyFill="1" applyBorder="1" applyAlignment="1" applyProtection="1">
      <alignment horizontal="center" vertical="center"/>
    </xf>
    <xf numFmtId="4" fontId="11" fillId="5" borderId="0" xfId="0" applyNumberFormat="1" applyFont="1" applyFill="1" applyBorder="1"/>
    <xf numFmtId="4" fontId="12" fillId="4" borderId="1" xfId="2" applyNumberFormat="1" applyFont="1" applyFill="1" applyBorder="1" applyAlignment="1">
      <alignment horizontal="right" vertical="center"/>
    </xf>
    <xf numFmtId="0" fontId="12" fillId="4" borderId="10" xfId="2" applyFont="1" applyFill="1" applyBorder="1" applyAlignment="1">
      <alignment vertical="center" wrapText="1"/>
    </xf>
    <xf numFmtId="0" fontId="34" fillId="5" borderId="0" xfId="0" applyFont="1" applyFill="1" applyBorder="1" applyAlignment="1">
      <alignment vertical="center"/>
    </xf>
    <xf numFmtId="0" fontId="35" fillId="5" borderId="0" xfId="0" applyFont="1" applyFill="1" applyBorder="1" applyAlignment="1">
      <alignment horizontal="left" vertical="center" wrapText="1" indent="1"/>
    </xf>
    <xf numFmtId="165" fontId="12" fillId="4" borderId="10" xfId="2" applyNumberFormat="1" applyFont="1" applyFill="1" applyBorder="1" applyAlignment="1">
      <alignment vertical="center" wrapText="1"/>
    </xf>
    <xf numFmtId="3" fontId="12" fillId="4" borderId="10" xfId="2" applyNumberFormat="1" applyFont="1" applyFill="1" applyBorder="1"/>
    <xf numFmtId="168" fontId="12" fillId="4" borderId="10" xfId="2" applyNumberFormat="1" applyFont="1" applyFill="1" applyBorder="1" applyAlignment="1">
      <alignment vertical="center" wrapText="1"/>
    </xf>
    <xf numFmtId="4" fontId="4" fillId="5" borderId="0" xfId="2" applyNumberFormat="1" applyFont="1" applyFill="1"/>
    <xf numFmtId="0" fontId="36" fillId="5" borderId="0" xfId="2" applyFont="1" applyFill="1"/>
    <xf numFmtId="4" fontId="4" fillId="4" borderId="1" xfId="2" applyNumberFormat="1" applyFont="1" applyFill="1" applyBorder="1"/>
    <xf numFmtId="0" fontId="4" fillId="4" borderId="10" xfId="2" applyFont="1" applyFill="1" applyBorder="1"/>
    <xf numFmtId="166" fontId="5" fillId="4" borderId="10" xfId="3" applyNumberFormat="1" applyFont="1" applyFill="1" applyBorder="1" applyAlignment="1" applyProtection="1">
      <alignment horizontal="right" vertical="center"/>
    </xf>
    <xf numFmtId="165" fontId="4" fillId="5" borderId="0" xfId="2" applyNumberFormat="1" applyFont="1" applyFill="1" applyBorder="1"/>
    <xf numFmtId="0" fontId="12" fillId="4" borderId="28" xfId="2" applyFont="1" applyFill="1" applyBorder="1"/>
    <xf numFmtId="0" fontId="12" fillId="4" borderId="15" xfId="2" applyFont="1" applyFill="1" applyBorder="1"/>
    <xf numFmtId="0" fontId="5" fillId="2" borderId="28" xfId="2" applyFont="1" applyFill="1" applyBorder="1" applyAlignment="1">
      <alignment vertical="center"/>
    </xf>
    <xf numFmtId="0" fontId="5" fillId="2" borderId="58" xfId="2" applyFont="1" applyFill="1" applyBorder="1" applyAlignment="1">
      <alignment vertical="center"/>
    </xf>
    <xf numFmtId="0" fontId="5" fillId="2" borderId="53" xfId="2" applyFont="1" applyFill="1" applyBorder="1" applyAlignment="1">
      <alignment vertical="center"/>
    </xf>
    <xf numFmtId="165" fontId="5" fillId="2" borderId="30" xfId="3" applyFont="1" applyFill="1" applyBorder="1" applyAlignment="1" applyProtection="1">
      <alignment horizontal="center" vertical="center"/>
    </xf>
    <xf numFmtId="43" fontId="4" fillId="5" borderId="0" xfId="2" applyNumberFormat="1" applyFont="1" applyFill="1"/>
    <xf numFmtId="0" fontId="8" fillId="5" borderId="0" xfId="2" applyFont="1" applyFill="1" applyBorder="1" applyAlignment="1">
      <alignment horizontal="center"/>
    </xf>
    <xf numFmtId="165" fontId="4" fillId="6" borderId="0" xfId="2" applyNumberFormat="1" applyFont="1" applyFill="1"/>
    <xf numFmtId="4" fontId="5" fillId="2" borderId="60" xfId="3" applyNumberFormat="1" applyFont="1" applyFill="1" applyBorder="1" applyAlignment="1" applyProtection="1">
      <alignment horizontal="center" vertical="center" wrapText="1"/>
    </xf>
    <xf numFmtId="49" fontId="3" fillId="2" borderId="60" xfId="2" applyNumberFormat="1" applyFont="1" applyFill="1" applyBorder="1" applyAlignment="1">
      <alignment horizontal="center" vertical="center"/>
    </xf>
    <xf numFmtId="49" fontId="3" fillId="4" borderId="5" xfId="2" applyNumberFormat="1" applyFont="1" applyFill="1" applyBorder="1" applyAlignment="1">
      <alignment horizontal="left"/>
    </xf>
    <xf numFmtId="4" fontId="4" fillId="4" borderId="1" xfId="2" applyNumberFormat="1" applyFont="1" applyFill="1" applyBorder="1" applyAlignment="1">
      <alignment horizontal="right" vertical="center"/>
    </xf>
    <xf numFmtId="4" fontId="4" fillId="4" borderId="7" xfId="2" applyNumberFormat="1" applyFont="1" applyFill="1" applyBorder="1" applyAlignment="1">
      <alignment horizontal="right" vertical="center"/>
    </xf>
    <xf numFmtId="164" fontId="7" fillId="4" borderId="8" xfId="2" applyNumberFormat="1" applyFont="1" applyFill="1" applyBorder="1"/>
    <xf numFmtId="49" fontId="3" fillId="4" borderId="12" xfId="2" applyNumberFormat="1" applyFont="1" applyFill="1" applyBorder="1" applyAlignment="1">
      <alignment horizontal="left"/>
    </xf>
    <xf numFmtId="4" fontId="4" fillId="4" borderId="10" xfId="2" applyNumberFormat="1" applyFont="1" applyFill="1" applyBorder="1" applyAlignment="1">
      <alignment horizontal="right" vertical="center"/>
    </xf>
    <xf numFmtId="0" fontId="0" fillId="5" borderId="0" xfId="0" applyFill="1"/>
    <xf numFmtId="49" fontId="3" fillId="4" borderId="17" xfId="2" applyNumberFormat="1" applyFont="1" applyFill="1" applyBorder="1" applyAlignment="1">
      <alignment horizontal="left"/>
    </xf>
    <xf numFmtId="167" fontId="3" fillId="4" borderId="16" xfId="2" applyNumberFormat="1" applyFont="1" applyFill="1" applyBorder="1"/>
    <xf numFmtId="164" fontId="3" fillId="4" borderId="61" xfId="2" applyNumberFormat="1" applyFont="1" applyFill="1" applyBorder="1"/>
    <xf numFmtId="164" fontId="3" fillId="4" borderId="16" xfId="2" applyNumberFormat="1" applyFont="1" applyFill="1" applyBorder="1"/>
    <xf numFmtId="0" fontId="4" fillId="5" borderId="3" xfId="2" applyFont="1" applyFill="1" applyBorder="1"/>
    <xf numFmtId="0" fontId="4" fillId="4" borderId="44" xfId="2" applyFont="1" applyFill="1" applyBorder="1" applyAlignment="1" applyProtection="1">
      <alignment horizontal="center"/>
      <protection locked="0"/>
    </xf>
    <xf numFmtId="0" fontId="4" fillId="4" borderId="0" xfId="2" applyFont="1" applyFill="1" applyBorder="1" applyAlignment="1" applyProtection="1">
      <protection locked="0"/>
    </xf>
    <xf numFmtId="0" fontId="4" fillId="5" borderId="0" xfId="2" applyFont="1" applyFill="1" applyBorder="1" applyAlignment="1"/>
    <xf numFmtId="0" fontId="19" fillId="4" borderId="0" xfId="2" applyFont="1" applyFill="1" applyBorder="1" applyAlignment="1" applyProtection="1">
      <alignment horizontal="center" vertical="top" wrapText="1"/>
      <protection locked="0"/>
    </xf>
    <xf numFmtId="0" fontId="19" fillId="4" borderId="0" xfId="2" applyFont="1" applyFill="1" applyBorder="1" applyAlignment="1" applyProtection="1">
      <alignment vertical="top" wrapText="1"/>
      <protection locked="0"/>
    </xf>
    <xf numFmtId="0" fontId="4" fillId="5" borderId="0" xfId="2" applyFont="1" applyFill="1" applyAlignment="1"/>
    <xf numFmtId="0" fontId="4" fillId="5" borderId="44" xfId="2" applyFont="1" applyFill="1" applyBorder="1" applyAlignment="1">
      <alignment horizontal="center"/>
    </xf>
    <xf numFmtId="0" fontId="4" fillId="5" borderId="0" xfId="2" applyFont="1" applyFill="1" applyBorder="1" applyAlignment="1">
      <alignment horizontal="center"/>
    </xf>
    <xf numFmtId="0" fontId="12" fillId="4" borderId="1" xfId="2" applyFont="1" applyFill="1" applyBorder="1" applyAlignment="1">
      <alignment horizontal="left" vertical="center" wrapText="1"/>
    </xf>
    <xf numFmtId="0" fontId="12" fillId="4" borderId="0" xfId="2" applyFont="1" applyFill="1" applyBorder="1" applyAlignment="1">
      <alignment horizontal="left" vertical="center" wrapText="1"/>
    </xf>
    <xf numFmtId="0" fontId="12" fillId="4" borderId="1" xfId="2" applyFont="1" applyFill="1" applyBorder="1" applyAlignment="1">
      <alignment horizontal="left" vertical="center"/>
    </xf>
    <xf numFmtId="0" fontId="12" fillId="4" borderId="0" xfId="2" applyFont="1" applyFill="1" applyBorder="1" applyAlignment="1">
      <alignment horizontal="left" vertical="center"/>
    </xf>
    <xf numFmtId="0" fontId="12" fillId="4" borderId="28" xfId="2" applyFont="1" applyFill="1" applyBorder="1"/>
    <xf numFmtId="0" fontId="12" fillId="4" borderId="0" xfId="2" applyFont="1" applyFill="1" applyBorder="1"/>
    <xf numFmtId="0" fontId="8" fillId="5" borderId="0" xfId="2" applyFont="1" applyFill="1" applyBorder="1" applyAlignment="1">
      <alignment horizontal="center"/>
    </xf>
    <xf numFmtId="165" fontId="12" fillId="4" borderId="1" xfId="3" applyFont="1" applyFill="1" applyBorder="1" applyAlignment="1" applyProtection="1">
      <alignment horizontal="left" vertical="center"/>
    </xf>
    <xf numFmtId="165" fontId="12" fillId="4" borderId="0" xfId="3" applyFont="1" applyFill="1" applyBorder="1" applyAlignment="1" applyProtection="1">
      <alignment horizontal="left" vertical="center"/>
    </xf>
    <xf numFmtId="0" fontId="4" fillId="4" borderId="1" xfId="2" applyFont="1" applyFill="1" applyBorder="1"/>
    <xf numFmtId="0" fontId="4" fillId="4" borderId="0" xfId="2" applyFont="1" applyFill="1" applyBorder="1"/>
    <xf numFmtId="0" fontId="5" fillId="4" borderId="1" xfId="2" applyFont="1" applyFill="1" applyBorder="1" applyAlignment="1">
      <alignment vertical="center"/>
    </xf>
    <xf numFmtId="0" fontId="5" fillId="4" borderId="0" xfId="2" applyFont="1" applyFill="1" applyBorder="1" applyAlignment="1">
      <alignment vertical="center"/>
    </xf>
    <xf numFmtId="0" fontId="12" fillId="5" borderId="1" xfId="2" applyFont="1" applyFill="1" applyBorder="1" applyAlignment="1">
      <alignment horizontal="left" vertical="center" wrapText="1"/>
    </xf>
    <xf numFmtId="0" fontId="12" fillId="5" borderId="42" xfId="2" applyFont="1" applyFill="1" applyBorder="1" applyAlignment="1">
      <alignment horizontal="left" vertical="center" wrapText="1"/>
    </xf>
    <xf numFmtId="0" fontId="12" fillId="5" borderId="28" xfId="2" applyFont="1" applyFill="1" applyBorder="1" applyAlignment="1">
      <alignment vertical="center"/>
    </xf>
    <xf numFmtId="0" fontId="12" fillId="5" borderId="50" xfId="2" applyFont="1" applyFill="1" applyBorder="1" applyAlignment="1">
      <alignment vertical="center"/>
    </xf>
    <xf numFmtId="0" fontId="5" fillId="2" borderId="57" xfId="2" applyFont="1" applyFill="1" applyBorder="1" applyAlignment="1">
      <alignment vertical="center"/>
    </xf>
    <xf numFmtId="0" fontId="5" fillId="2" borderId="58" xfId="2" applyFont="1" applyFill="1" applyBorder="1" applyAlignment="1">
      <alignment vertical="center"/>
    </xf>
    <xf numFmtId="0" fontId="5" fillId="2" borderId="53" xfId="2" applyFont="1" applyFill="1" applyBorder="1" applyAlignment="1">
      <alignment horizontal="center" vertical="center" wrapText="1"/>
    </xf>
    <xf numFmtId="0" fontId="5" fillId="2" borderId="38" xfId="2" applyFont="1" applyFill="1" applyBorder="1" applyAlignment="1">
      <alignment horizontal="center" vertical="center" wrapText="1"/>
    </xf>
    <xf numFmtId="0" fontId="5" fillId="2" borderId="54" xfId="2" applyFont="1" applyFill="1" applyBorder="1" applyAlignment="1">
      <alignment horizontal="center" vertical="center" wrapText="1"/>
    </xf>
    <xf numFmtId="0" fontId="5" fillId="2" borderId="53" xfId="2" applyFont="1" applyFill="1" applyBorder="1" applyAlignment="1">
      <alignment vertical="center"/>
    </xf>
    <xf numFmtId="0" fontId="5" fillId="2" borderId="59" xfId="2" applyFont="1" applyFill="1" applyBorder="1" applyAlignment="1">
      <alignment vertical="center"/>
    </xf>
    <xf numFmtId="0" fontId="12" fillId="5" borderId="0" xfId="2" applyFont="1" applyFill="1" applyBorder="1" applyAlignment="1">
      <alignment horizontal="left" vertical="center" wrapText="1"/>
    </xf>
    <xf numFmtId="0" fontId="26" fillId="5" borderId="1" xfId="2" applyFont="1" applyFill="1" applyBorder="1"/>
    <xf numFmtId="0" fontId="26" fillId="5" borderId="0" xfId="2" applyFont="1" applyFill="1" applyBorder="1"/>
    <xf numFmtId="0" fontId="5" fillId="5" borderId="1" xfId="2" applyFont="1" applyFill="1" applyBorder="1" applyAlignment="1">
      <alignment vertical="center" wrapText="1"/>
    </xf>
    <xf numFmtId="0" fontId="5" fillId="5" borderId="0" xfId="2" applyFont="1" applyFill="1" applyBorder="1" applyAlignment="1">
      <alignment vertical="center" wrapText="1"/>
    </xf>
    <xf numFmtId="0" fontId="5" fillId="2" borderId="28" xfId="2" applyFont="1" applyFill="1" applyBorder="1" applyAlignment="1">
      <alignment vertical="center"/>
    </xf>
    <xf numFmtId="0" fontId="5" fillId="2" borderId="43" xfId="2" applyFont="1" applyFill="1" applyBorder="1" applyAlignment="1">
      <alignment vertical="center"/>
    </xf>
    <xf numFmtId="0" fontId="4" fillId="6" borderId="0" xfId="2" applyFont="1" applyFill="1" applyBorder="1"/>
    <xf numFmtId="0" fontId="5" fillId="5" borderId="46" xfId="2" applyFont="1" applyFill="1" applyBorder="1" applyAlignment="1">
      <alignment vertical="center" wrapText="1"/>
    </xf>
    <xf numFmtId="0" fontId="5" fillId="5" borderId="55" xfId="2" applyFont="1" applyFill="1" applyBorder="1" applyAlignment="1">
      <alignment vertical="center" wrapText="1"/>
    </xf>
    <xf numFmtId="0" fontId="4" fillId="2" borderId="4" xfId="2" applyFont="1" applyFill="1" applyBorder="1" applyAlignment="1">
      <alignment horizontal="center"/>
    </xf>
    <xf numFmtId="0" fontId="4" fillId="2" borderId="20" xfId="2" applyFont="1" applyFill="1" applyBorder="1" applyAlignment="1">
      <alignment horizont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49" fontId="3" fillId="5" borderId="32" xfId="2" applyNumberFormat="1" applyFont="1" applyFill="1" applyBorder="1" applyAlignment="1">
      <alignment horizontal="center" vertical="center"/>
    </xf>
    <xf numFmtId="49" fontId="3" fillId="5" borderId="33" xfId="2" applyNumberFormat="1" applyFont="1" applyFill="1" applyBorder="1" applyAlignment="1">
      <alignment horizontal="center" vertical="center"/>
    </xf>
  </cellXfs>
  <cellStyles count="11">
    <cellStyle name="Millares 2" xfId="3"/>
    <cellStyle name="Millares 2 16 2" xfId="6"/>
    <cellStyle name="Normal" xfId="0" builtinId="0"/>
    <cellStyle name="Normal 15" xfId="8"/>
    <cellStyle name="Normal 2" xfId="2"/>
    <cellStyle name="Normal 2 18 2" xfId="9"/>
    <cellStyle name="Normal 2 2" xfId="4"/>
    <cellStyle name="Normal 2 31" xfId="10"/>
    <cellStyle name="Normal 8" xfId="5"/>
    <cellStyle name="Porcentaje" xfId="1" builtinId="5"/>
    <cellStyle name="Porcentaje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v4/Desktop/Documentos%20Tv4/Documentos/Auxiliares%203620/ESTADOS%20FINANCIEROS%20UTEG/Edos%20fin%203%20trim%2020/FORMATOS%203trim20%20ENVIADOS%20IMPR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
      <sheetName val="EA"/>
      <sheetName val="BASE EA"/>
      <sheetName val="ESF"/>
      <sheetName val="BASE ESF"/>
      <sheetName val="EVHP"/>
      <sheetName val="BASE EVHP"/>
      <sheetName val="ECSF"/>
      <sheetName val="BASE ECSF"/>
      <sheetName val="EFE"/>
      <sheetName val="base efe"/>
      <sheetName val="EAA"/>
      <sheetName val="base EAA"/>
      <sheetName val="EADOP"/>
      <sheetName val="base eadp"/>
      <sheetName val="PC"/>
      <sheetName val="NOTAS"/>
      <sheetName val="NDM 1"/>
      <sheetName val="DEP EN GARANTIA"/>
      <sheetName val="COG"/>
      <sheetName val="base cog"/>
      <sheetName val="CTG"/>
      <sheetName val="BASE CTG"/>
      <sheetName val="CFG"/>
      <sheetName val="base cfg"/>
      <sheetName val="CAdmon"/>
      <sheetName val="Hoja4"/>
      <sheetName val="base cadmon"/>
      <sheetName val="EGRESOS"/>
      <sheetName val="EAIE"/>
      <sheetName val="base eaie"/>
      <sheetName val="EAIC"/>
      <sheetName val="EAIF"/>
      <sheetName val="EAIF (2)"/>
      <sheetName val="BASE EAIF"/>
      <sheetName val="BASE EAIC"/>
      <sheetName val="Hoja3"/>
      <sheetName val="ingresos"/>
      <sheetName val="en"/>
      <sheetName val="in"/>
      <sheetName val="FF"/>
      <sheetName val="gcp2"/>
      <sheetName val="PyPI"/>
      <sheetName val="IR"/>
      <sheetName val="RBI"/>
      <sheetName val="RBM"/>
      <sheetName val="EB"/>
      <sheetName val="IADOL"/>
      <sheetName val="RCTAB"/>
      <sheetName val="AYS"/>
      <sheetName val="dgtof2"/>
      <sheetName val="F1"/>
      <sheetName val="F2"/>
      <sheetName val="F3"/>
      <sheetName val="F4"/>
      <sheetName val="F5"/>
      <sheetName val="F6a"/>
      <sheetName val="F6b"/>
      <sheetName val="F6c"/>
      <sheetName val="F6d"/>
      <sheetName val="IR2018"/>
    </sheetNames>
    <sheetDataSet>
      <sheetData sheetId="0">
        <row r="4">
          <cell r="B4" t="str">
            <v>Del 1 de Enero al 30 de Septiembre de 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ESF-01 FONDOS C/INVERSIONES FINANCIERAS</v>
          </cell>
          <cell r="B1" t="str">
            <v>MONTO</v>
          </cell>
          <cell r="C1" t="str">
            <v>TIPO</v>
          </cell>
          <cell r="D1" t="str">
            <v>MONTO PARCIAL</v>
          </cell>
        </row>
        <row r="2">
          <cell r="A2" t="str">
            <v>1121103001  BANORTE 0501344663</v>
          </cell>
          <cell r="B2">
            <v>1304800.2</v>
          </cell>
          <cell r="C2">
            <v>0</v>
          </cell>
          <cell r="D2">
            <v>0</v>
          </cell>
          <cell r="E2"/>
        </row>
        <row r="3">
          <cell r="A3" t="str">
            <v>1121107001  SANTANDER BME65500685828</v>
          </cell>
          <cell r="B3">
            <v>6121269.1699999999</v>
          </cell>
          <cell r="C3">
            <v>0</v>
          </cell>
          <cell r="D3">
            <v>0</v>
          </cell>
          <cell r="E3"/>
        </row>
        <row r="4">
          <cell r="A4" t="str">
            <v>1121   INVERSIONES FINANCIERAS DE C.P.</v>
          </cell>
          <cell r="B4">
            <v>7426069.3700000001</v>
          </cell>
          <cell r="C4">
            <v>0</v>
          </cell>
          <cell r="D4">
            <v>0</v>
          </cell>
          <cell r="E4"/>
        </row>
        <row r="5">
          <cell r="A5" t="str">
            <v>TOTAL INVERSIONES FINANCIERAS</v>
          </cell>
          <cell r="B5">
            <v>7426069.3700000001</v>
          </cell>
          <cell r="C5">
            <v>0</v>
          </cell>
          <cell r="D5">
            <v>0</v>
          </cell>
          <cell r="E5"/>
        </row>
        <row r="6">
          <cell r="A6" t="str">
            <v>ESF-01   TOTAL</v>
          </cell>
          <cell r="B6">
            <v>7426069.3700000001</v>
          </cell>
          <cell r="C6">
            <v>0</v>
          </cell>
          <cell r="D6">
            <v>0</v>
          </cell>
          <cell r="E6"/>
        </row>
        <row r="7">
          <cell r="A7"/>
          <cell r="B7"/>
          <cell r="C7"/>
          <cell r="D7"/>
          <cell r="E7"/>
        </row>
        <row r="8">
          <cell r="A8" t="str">
            <v>ESF-02 INGRESOS P/RECUPERAR</v>
          </cell>
          <cell r="B8" t="str">
            <v>MONTO</v>
          </cell>
          <cell r="C8">
            <v>2018</v>
          </cell>
          <cell r="D8">
            <v>2017</v>
          </cell>
          <cell r="E8"/>
        </row>
        <row r="9">
          <cell r="A9" t="str">
            <v>1122102001  CUENTAS POR COBRAR POR VENTA DE B. Y P. SER.</v>
          </cell>
          <cell r="B9">
            <v>3194870.72</v>
          </cell>
          <cell r="C9">
            <v>2247236.2400000002</v>
          </cell>
          <cell r="D9">
            <v>1188532.2</v>
          </cell>
          <cell r="E9"/>
        </row>
        <row r="10">
          <cell r="A10" t="str">
            <v>1122   CUENTAS POR COBRAR A CP</v>
          </cell>
          <cell r="B10">
            <v>3194870.72</v>
          </cell>
          <cell r="C10">
            <v>2247236.2400000002</v>
          </cell>
          <cell r="D10">
            <v>1188532.2</v>
          </cell>
          <cell r="E10"/>
        </row>
        <row r="11">
          <cell r="A11" t="str">
            <v>ESF-02   TOTAL</v>
          </cell>
          <cell r="B11">
            <v>3194870.72</v>
          </cell>
          <cell r="C11">
            <v>2247236.2400000002</v>
          </cell>
          <cell r="D11">
            <v>1188532.2</v>
          </cell>
          <cell r="E11"/>
        </row>
        <row r="12">
          <cell r="A12"/>
          <cell r="B12"/>
          <cell r="C12"/>
          <cell r="D12"/>
          <cell r="E12"/>
        </row>
        <row r="13">
          <cell r="A13" t="str">
            <v>ESF-08 BIENES MUEBLES E INMUEBLES</v>
          </cell>
          <cell r="B13" t="str">
            <v>SALDO INICIAL</v>
          </cell>
          <cell r="C13" t="str">
            <v>SALDO FINAL</v>
          </cell>
          <cell r="D13" t="str">
            <v>FLUJO</v>
          </cell>
          <cell r="E13" t="str">
            <v>CRITERIO</v>
          </cell>
        </row>
        <row r="14">
          <cell r="A14" t="str">
            <v>1231581001  TERRENOS A VALOR HISTORICO</v>
          </cell>
          <cell r="B14">
            <v>1485312</v>
          </cell>
          <cell r="C14">
            <v>1485312</v>
          </cell>
          <cell r="D14">
            <v>0</v>
          </cell>
          <cell r="E14"/>
        </row>
        <row r="15">
          <cell r="A15" t="str">
            <v>1233583001  EDIFICIOS A VALOR HISTORICO</v>
          </cell>
          <cell r="B15">
            <v>35957025.859999999</v>
          </cell>
          <cell r="C15">
            <v>35957025.859999999</v>
          </cell>
          <cell r="D15">
            <v>0</v>
          </cell>
          <cell r="E15"/>
        </row>
        <row r="16">
          <cell r="A16" t="str">
            <v>1230   BIENES INMUEBLES, INFRAESTRUCTURA</v>
          </cell>
          <cell r="B16">
            <v>37442337.859999999</v>
          </cell>
          <cell r="C16">
            <v>37442337.859999999</v>
          </cell>
          <cell r="D16">
            <v>0</v>
          </cell>
          <cell r="E16">
            <v>0</v>
          </cell>
        </row>
        <row r="17">
          <cell r="A17" t="str">
            <v>1241151100  MUEBLES DE OFICINA Y ESTANTERÍA 2011</v>
          </cell>
          <cell r="B17">
            <v>315065.95</v>
          </cell>
          <cell r="C17">
            <v>315065.95</v>
          </cell>
          <cell r="D17">
            <v>0</v>
          </cell>
          <cell r="E17"/>
        </row>
        <row r="18">
          <cell r="A18" t="str">
            <v>1241151101  MUEBLES DE OFICINA Y ESTANTERÍA 2010</v>
          </cell>
          <cell r="B18">
            <v>612638.48</v>
          </cell>
          <cell r="C18">
            <v>612638.48</v>
          </cell>
          <cell r="D18">
            <v>0</v>
          </cell>
          <cell r="E18"/>
        </row>
        <row r="19">
          <cell r="A19" t="str">
            <v>1241251200  MUEBLES, EXCEPTO DE OFICINA Y ESTANTERÍA 2011</v>
          </cell>
          <cell r="B19">
            <v>33242.33</v>
          </cell>
          <cell r="C19">
            <v>33242.33</v>
          </cell>
          <cell r="D19">
            <v>0</v>
          </cell>
          <cell r="E19"/>
        </row>
        <row r="20">
          <cell r="A20" t="str">
            <v>1241351500  EQ. DE CÓMP. Y DE TECNOLOGÍAS DE LA INFORMACI 2011</v>
          </cell>
          <cell r="B20">
            <v>21333484.190000001</v>
          </cell>
          <cell r="C20">
            <v>21333484.190000001</v>
          </cell>
          <cell r="D20">
            <v>0</v>
          </cell>
          <cell r="E20"/>
        </row>
        <row r="21">
          <cell r="A21" t="str">
            <v>1241351501  EQ. DE CÓMP. Y DE TECNOLOGÍAS DE LA INFORMACI 2010</v>
          </cell>
          <cell r="B21">
            <v>3246797.58</v>
          </cell>
          <cell r="C21">
            <v>3246797.58</v>
          </cell>
          <cell r="D21">
            <v>0</v>
          </cell>
          <cell r="E21"/>
        </row>
        <row r="22">
          <cell r="A22" t="str">
            <v>1241951900  OTROS MOBILIARIOS Y EQUIPOS DE ADMINISTRACIÓN 2011</v>
          </cell>
          <cell r="B22">
            <v>5092196.45</v>
          </cell>
          <cell r="C22">
            <v>5092196.45</v>
          </cell>
          <cell r="D22">
            <v>0</v>
          </cell>
          <cell r="E22"/>
        </row>
        <row r="23">
          <cell r="A23" t="str">
            <v>1241951901  OTROS MOBILIARIOS Y EQUIPOS DE ADMINISTRACIÓN 2010</v>
          </cell>
          <cell r="B23">
            <v>1916756.7</v>
          </cell>
          <cell r="C23">
            <v>1916756.7</v>
          </cell>
          <cell r="D23">
            <v>0</v>
          </cell>
          <cell r="E23"/>
        </row>
        <row r="24">
          <cell r="A24" t="str">
            <v>1242152100  EQUIPO Y APARATOS AUDIOVISUALES 2011</v>
          </cell>
          <cell r="B24">
            <v>5401550.6200000001</v>
          </cell>
          <cell r="C24">
            <v>5401550.6200000001</v>
          </cell>
          <cell r="D24">
            <v>0</v>
          </cell>
          <cell r="E24"/>
        </row>
        <row r="25">
          <cell r="A25" t="str">
            <v>1242352300  CÁMARAS FOTOGRÁFICAS Y DE VIDEO 2011</v>
          </cell>
          <cell r="B25">
            <v>9118386.9299999997</v>
          </cell>
          <cell r="C25">
            <v>9118386.9299999997</v>
          </cell>
          <cell r="D25">
            <v>0</v>
          </cell>
          <cell r="E25"/>
        </row>
        <row r="26">
          <cell r="A26" t="str">
            <v>1242952901  OTRO MOB. Y EQUIPO EDUCACIONAL Y RECREATIVO 2010</v>
          </cell>
          <cell r="B26">
            <v>57875</v>
          </cell>
          <cell r="C26">
            <v>57875</v>
          </cell>
          <cell r="D26">
            <v>0</v>
          </cell>
          <cell r="E26"/>
        </row>
        <row r="27">
          <cell r="A27" t="str">
            <v>1244154100  AUTOMÓVILES Y CAMIONES 2011</v>
          </cell>
          <cell r="B27">
            <v>2865190.25</v>
          </cell>
          <cell r="C27">
            <v>2865190.25</v>
          </cell>
          <cell r="D27">
            <v>0</v>
          </cell>
          <cell r="E27"/>
        </row>
        <row r="28">
          <cell r="A28" t="str">
            <v>1244154101  AUTOMÓVILES Y CAMIONES 2010</v>
          </cell>
          <cell r="B28">
            <v>2911050</v>
          </cell>
          <cell r="C28">
            <v>2911050</v>
          </cell>
          <cell r="D28">
            <v>0</v>
          </cell>
          <cell r="E28"/>
        </row>
        <row r="29">
          <cell r="A29" t="str">
            <v>1244254200  CARROCERÍAS Y REMOLQUES 2011</v>
          </cell>
          <cell r="B29">
            <v>1422000</v>
          </cell>
          <cell r="C29">
            <v>1422000</v>
          </cell>
          <cell r="D29">
            <v>0</v>
          </cell>
          <cell r="E29"/>
        </row>
        <row r="30">
          <cell r="A30" t="str">
            <v>1244954900  OTROS EQUIPOS DE TRANSPORTES 2011</v>
          </cell>
          <cell r="B30">
            <v>156178.97</v>
          </cell>
          <cell r="C30">
            <v>156178.97</v>
          </cell>
          <cell r="D30">
            <v>0</v>
          </cell>
          <cell r="E30"/>
        </row>
        <row r="31">
          <cell r="A31" t="str">
            <v>1244954901  OTROS EQUIPOS DE TRANSPORTES 2010</v>
          </cell>
          <cell r="B31">
            <v>367000</v>
          </cell>
          <cell r="C31">
            <v>367000</v>
          </cell>
          <cell r="D31">
            <v>0</v>
          </cell>
          <cell r="E31"/>
        </row>
        <row r="32">
          <cell r="A32" t="str">
            <v>1245055101  EQUIPO DE DEFENSA Y SEGURIDAD 2010</v>
          </cell>
          <cell r="B32">
            <v>45418</v>
          </cell>
          <cell r="C32">
            <v>45418</v>
          </cell>
          <cell r="D32">
            <v>0</v>
          </cell>
          <cell r="E32"/>
        </row>
        <row r="33">
          <cell r="A33" t="str">
            <v>1246456400  SISTEMAS DE AIRE ACONDICIONADO, CALEFACC</v>
          </cell>
          <cell r="B33">
            <v>164492.29999999999</v>
          </cell>
          <cell r="C33">
            <v>164492.29999999999</v>
          </cell>
          <cell r="D33">
            <v>0</v>
          </cell>
          <cell r="E33"/>
        </row>
        <row r="34">
          <cell r="A34" t="str">
            <v>1246556500  EQUIPO DE COMUNICACIÓN Y TELECOMUNICACIÓN 2011</v>
          </cell>
          <cell r="B34">
            <v>62372383.18</v>
          </cell>
          <cell r="C34">
            <v>62372383.18</v>
          </cell>
          <cell r="D34">
            <v>0</v>
          </cell>
          <cell r="E34"/>
        </row>
        <row r="35">
          <cell r="A35" t="str">
            <v>1246556501  EQUIPO DE COMUNICACIÓN Y TELECOMUNICACIÓN 2010</v>
          </cell>
          <cell r="B35">
            <v>31923821.469999999</v>
          </cell>
          <cell r="C35">
            <v>31923821.469999999</v>
          </cell>
          <cell r="D35">
            <v>0</v>
          </cell>
          <cell r="E35"/>
        </row>
        <row r="36">
          <cell r="A36" t="str">
            <v>1246656600  EQ. DE GENER. ELÉCTRICA, APARATOS Y ACCES 2011</v>
          </cell>
          <cell r="B36">
            <v>5208487.67</v>
          </cell>
          <cell r="C36">
            <v>5208487.67</v>
          </cell>
          <cell r="D36">
            <v>0</v>
          </cell>
          <cell r="E36"/>
        </row>
        <row r="37">
          <cell r="A37" t="str">
            <v>1246656601  EQ. DE GENER. ELÉCTRICA, APARATOS Y ACCES 2010</v>
          </cell>
          <cell r="B37">
            <v>876041.58</v>
          </cell>
          <cell r="C37">
            <v>876041.58</v>
          </cell>
          <cell r="D37">
            <v>0</v>
          </cell>
          <cell r="E37"/>
        </row>
        <row r="38">
          <cell r="A38" t="str">
            <v>1246756700  HERRAMIENTAS Y MÁQUINAS-HERRAMIENTA 2011</v>
          </cell>
          <cell r="B38">
            <v>42922.84</v>
          </cell>
          <cell r="C38">
            <v>55184.05</v>
          </cell>
          <cell r="D38">
            <v>12261.21</v>
          </cell>
          <cell r="E38"/>
        </row>
        <row r="39">
          <cell r="A39" t="str">
            <v>1246756701  HERRAMIENTAS Y MÁQUINAS-HERRAMIENTA 2010</v>
          </cell>
          <cell r="B39">
            <v>8785</v>
          </cell>
          <cell r="C39">
            <v>8785</v>
          </cell>
          <cell r="D39">
            <v>0</v>
          </cell>
          <cell r="E39"/>
        </row>
        <row r="40">
          <cell r="A40" t="str">
            <v>1246956900  OTROS EQUIPOS 2011</v>
          </cell>
          <cell r="B40">
            <v>416702.42</v>
          </cell>
          <cell r="C40">
            <v>416702.42</v>
          </cell>
          <cell r="D40">
            <v>0</v>
          </cell>
          <cell r="E40"/>
        </row>
        <row r="41">
          <cell r="A41" t="str">
            <v>1246956901  OTROS EQUIPOS 2010</v>
          </cell>
          <cell r="B41">
            <v>7170</v>
          </cell>
          <cell r="C41">
            <v>7170</v>
          </cell>
          <cell r="D41">
            <v>0</v>
          </cell>
          <cell r="E41"/>
        </row>
        <row r="42">
          <cell r="A42" t="str">
            <v>1247151301  BIENES ARTÍSTICOS, CULTURALES Y CIENTÍFICOS 2010</v>
          </cell>
          <cell r="B42">
            <v>7672.41</v>
          </cell>
          <cell r="C42">
            <v>7672.41</v>
          </cell>
          <cell r="D42">
            <v>0</v>
          </cell>
          <cell r="E42"/>
        </row>
        <row r="43">
          <cell r="A43" t="str">
            <v>1240   BIENES MUEBLES</v>
          </cell>
          <cell r="B43">
            <v>155923310.31999996</v>
          </cell>
          <cell r="C43">
            <v>155935571.52999997</v>
          </cell>
          <cell r="D43">
            <v>12261.21</v>
          </cell>
          <cell r="E43">
            <v>0</v>
          </cell>
        </row>
        <row r="44">
          <cell r="A44" t="str">
            <v>1263000001  DEPRECIACIÓN DE BIENES MUEBLES HISTÓRICO</v>
          </cell>
          <cell r="B44">
            <v>-18806650.260000002</v>
          </cell>
          <cell r="C44">
            <v>-18806650.260000002</v>
          </cell>
          <cell r="D44">
            <v>0</v>
          </cell>
          <cell r="E44"/>
        </row>
        <row r="45">
          <cell r="A45" t="str">
            <v>1263151101  MUEBLES DE OFICINA Y ESTANTERÍA 2010</v>
          </cell>
          <cell r="B45">
            <v>-576845.04</v>
          </cell>
          <cell r="C45">
            <v>-576845.04</v>
          </cell>
          <cell r="D45">
            <v>0</v>
          </cell>
          <cell r="E45"/>
        </row>
        <row r="46">
          <cell r="A46" t="str">
            <v>1263151201  "MUEBLES, EXCEPTO DE OFICINA Y ESTANTERÍA 2010"</v>
          </cell>
          <cell r="B46">
            <v>-4592.1099999999997</v>
          </cell>
          <cell r="C46">
            <v>-4592.1099999999997</v>
          </cell>
          <cell r="D46">
            <v>0</v>
          </cell>
          <cell r="E46"/>
        </row>
        <row r="47">
          <cell r="A47" t="str">
            <v>1263151301  "BIENES ARTÍSTICOS, CULTURALES Y CIENTÍFICOS 2010"</v>
          </cell>
          <cell r="B47">
            <v>-6905.16</v>
          </cell>
          <cell r="C47">
            <v>-6905.16</v>
          </cell>
          <cell r="D47">
            <v>0</v>
          </cell>
          <cell r="E47"/>
        </row>
        <row r="48">
          <cell r="A48" t="str">
            <v>1263151501  EPO. DE COMPUTO Y DE TECNOLOGIAS DE LA INFORMACION</v>
          </cell>
          <cell r="B48">
            <v>-13981010.49</v>
          </cell>
          <cell r="C48">
            <v>-13981010.49</v>
          </cell>
          <cell r="D48">
            <v>0</v>
          </cell>
          <cell r="E48"/>
        </row>
        <row r="49">
          <cell r="A49" t="str">
            <v>1263151901  OTROS MOBILIARIOS Y EQUIPOS DE ADMINISTRACIÓN 2010</v>
          </cell>
          <cell r="B49">
            <v>-2272972.5099999998</v>
          </cell>
          <cell r="C49">
            <v>-2272972.5099999998</v>
          </cell>
          <cell r="D49">
            <v>0</v>
          </cell>
          <cell r="E49"/>
        </row>
        <row r="50">
          <cell r="A50" t="str">
            <v>1263252101  EQUIPOS Y APARATOS AUDIOVISUALES 2010</v>
          </cell>
          <cell r="B50">
            <v>-832761.29</v>
          </cell>
          <cell r="C50">
            <v>-832761.29</v>
          </cell>
          <cell r="D50">
            <v>0</v>
          </cell>
          <cell r="E50"/>
        </row>
        <row r="51">
          <cell r="A51" t="str">
            <v>1263252301  CAMARAS FOTOGRAFICAS Y DE VIDEO 2010</v>
          </cell>
          <cell r="B51">
            <v>-1249918.54</v>
          </cell>
          <cell r="C51">
            <v>-1249918.54</v>
          </cell>
          <cell r="D51">
            <v>0</v>
          </cell>
          <cell r="E51"/>
        </row>
        <row r="52">
          <cell r="A52" t="str">
            <v>1263252901  OTRO MOBILIARIO Y EPO. EDUCACIONAL Y RECREATIVO 20</v>
          </cell>
          <cell r="B52">
            <v>-54016.67</v>
          </cell>
          <cell r="C52">
            <v>-54016.67</v>
          </cell>
          <cell r="D52">
            <v>0</v>
          </cell>
          <cell r="E52"/>
        </row>
        <row r="53">
          <cell r="A53" t="str">
            <v>1263454101  DEP AUTOMÓVILES Y CAMIONES</v>
          </cell>
          <cell r="B53">
            <v>-4396580.6900000004</v>
          </cell>
          <cell r="C53">
            <v>-4396580.6900000004</v>
          </cell>
          <cell r="D53">
            <v>0</v>
          </cell>
          <cell r="E53"/>
        </row>
        <row r="54">
          <cell r="A54" t="str">
            <v>1263454201  DEP.CARROCERIAS Y REMOLQUES</v>
          </cell>
          <cell r="B54">
            <v>-207375.03</v>
          </cell>
          <cell r="C54">
            <v>-207375.03</v>
          </cell>
          <cell r="D54">
            <v>0</v>
          </cell>
          <cell r="E54"/>
        </row>
        <row r="55">
          <cell r="A55" t="str">
            <v>1263454901  OTROS EQUIPOS DE TRANSPORTE 2010</v>
          </cell>
          <cell r="B55">
            <v>-408647.73</v>
          </cell>
          <cell r="C55">
            <v>-408647.73</v>
          </cell>
          <cell r="D55">
            <v>0</v>
          </cell>
          <cell r="E55"/>
        </row>
        <row r="56">
          <cell r="A56" t="str">
            <v>1263555101  EQUIPO DE DEFENSA Y SEGURIDAD 2010</v>
          </cell>
          <cell r="B56">
            <v>-40119.199999999997</v>
          </cell>
          <cell r="C56">
            <v>-40119.199999999997</v>
          </cell>
          <cell r="D56">
            <v>0</v>
          </cell>
          <cell r="E56"/>
        </row>
        <row r="57">
          <cell r="A57" t="str">
            <v>1263656401  "SISTEMAS DE AIRE ACONDICIONADO, CALEFACCION Y DE</v>
          </cell>
          <cell r="B57">
            <v>-58325.01</v>
          </cell>
          <cell r="C57">
            <v>-58325.01</v>
          </cell>
          <cell r="D57">
            <v>0</v>
          </cell>
          <cell r="E57"/>
        </row>
        <row r="58">
          <cell r="A58" t="str">
            <v>1263656501  EQUIPO DE COMUNICACIÓN Y TELECOMUNICACIÓN 2010</v>
          </cell>
          <cell r="B58">
            <v>-61314112.18</v>
          </cell>
          <cell r="C58">
            <v>-61314112.18</v>
          </cell>
          <cell r="D58">
            <v>0</v>
          </cell>
          <cell r="E58"/>
        </row>
        <row r="59">
          <cell r="A59" t="str">
            <v>1263656601  "EQUIPOS DE GENERACIÓN ELÉCTRICA, APARATOS Y ACCES</v>
          </cell>
          <cell r="B59">
            <v>-3930308.08</v>
          </cell>
          <cell r="C59">
            <v>-3930308.08</v>
          </cell>
          <cell r="D59">
            <v>0</v>
          </cell>
          <cell r="E59"/>
        </row>
        <row r="60">
          <cell r="A60" t="str">
            <v>1263656701  HERRAMIENTAS Y MÁQUINAS-HERRAMIENTA 2010</v>
          </cell>
          <cell r="B60">
            <v>-14477.55</v>
          </cell>
          <cell r="C60">
            <v>-14477.55</v>
          </cell>
          <cell r="D60">
            <v>0</v>
          </cell>
          <cell r="E60"/>
        </row>
        <row r="61">
          <cell r="A61" t="str">
            <v>1263656901  OTROS EQUIPOS 2010</v>
          </cell>
          <cell r="B61">
            <v>-151467.28</v>
          </cell>
          <cell r="C61">
            <v>-151467.28</v>
          </cell>
          <cell r="D61">
            <v>0</v>
          </cell>
          <cell r="E61"/>
        </row>
        <row r="62">
          <cell r="A62" t="str">
            <v>1260   DEPRECIACIÓN y DETERIORO ACUM.</v>
          </cell>
          <cell r="B62">
            <v>-108307084.81999999</v>
          </cell>
          <cell r="C62">
            <v>-108307084.81999999</v>
          </cell>
          <cell r="D62">
            <v>0</v>
          </cell>
          <cell r="E62">
            <v>0</v>
          </cell>
        </row>
        <row r="63">
          <cell r="A63" t="str">
            <v>ESF-08   TOTAL</v>
          </cell>
          <cell r="B63">
            <v>85058563.359999955</v>
          </cell>
          <cell r="C63">
            <v>85070824.569999993</v>
          </cell>
          <cell r="D63">
            <v>12261.21</v>
          </cell>
          <cell r="E63">
            <v>0</v>
          </cell>
        </row>
        <row r="65">
          <cell r="A65" t="str">
            <v>ESF-12 CUENTAS Y DOC. POR PAGAR</v>
          </cell>
          <cell r="B65" t="str">
            <v>MONTO</v>
          </cell>
          <cell r="C65"/>
          <cell r="D65"/>
          <cell r="E65"/>
        </row>
        <row r="66">
          <cell r="A66" t="str">
            <v>2111101001 SUELDOS POR PAGAR</v>
          </cell>
          <cell r="B66">
            <v>0</v>
          </cell>
          <cell r="C66"/>
          <cell r="D66"/>
          <cell r="E66"/>
        </row>
        <row r="67">
          <cell r="A67" t="str">
            <v>2111201002  REMUN. POR PAG. A PERS. CARACTER TRANSIT. A C.P TR</v>
          </cell>
          <cell r="B67">
            <v>0</v>
          </cell>
          <cell r="C67"/>
          <cell r="D67"/>
          <cell r="E67"/>
        </row>
        <row r="68">
          <cell r="A68" t="str">
            <v>2111401001 APORTACIÓN PATRONAL ISSEG</v>
          </cell>
          <cell r="B68">
            <v>0</v>
          </cell>
          <cell r="C68"/>
          <cell r="D68"/>
          <cell r="E68"/>
        </row>
        <row r="69">
          <cell r="A69" t="str">
            <v>2111401002 APORTACION PATRONAL ISSSTE</v>
          </cell>
          <cell r="B69">
            <v>39138.97</v>
          </cell>
          <cell r="C69"/>
          <cell r="D69"/>
          <cell r="E69"/>
        </row>
        <row r="70">
          <cell r="A70" t="str">
            <v>2112101001 PROVEEDORES DE BIENES Y SERVICIOS</v>
          </cell>
          <cell r="B70">
            <v>0.2</v>
          </cell>
          <cell r="C70"/>
          <cell r="D70"/>
          <cell r="E70"/>
        </row>
        <row r="71">
          <cell r="A71" t="str">
            <v>2112101002 PADRON UNICO DE PROVEEDORES</v>
          </cell>
          <cell r="B71">
            <v>0</v>
          </cell>
          <cell r="C71"/>
          <cell r="D71"/>
          <cell r="E71"/>
        </row>
        <row r="72">
          <cell r="A72" t="str">
            <v>2117101001 ISR NOMINA</v>
          </cell>
          <cell r="B72">
            <v>491097.92</v>
          </cell>
          <cell r="C72"/>
          <cell r="D72"/>
          <cell r="E72"/>
        </row>
        <row r="73">
          <cell r="A73" t="str">
            <v>2117101002 ISR ASIMILADOS A SALARIOS</v>
          </cell>
          <cell r="B73">
            <v>52629.2</v>
          </cell>
          <cell r="C73"/>
          <cell r="D73"/>
          <cell r="E73"/>
        </row>
        <row r="74">
          <cell r="A74" t="str">
            <v>2117101013 ISR RETENCION ARRENDAMIENTO</v>
          </cell>
          <cell r="B74">
            <v>0.28000000000000003</v>
          </cell>
          <cell r="C74"/>
          <cell r="D74"/>
          <cell r="E74"/>
        </row>
        <row r="75">
          <cell r="A75" t="str">
            <v>2117102001 CEDULAR  HONORARIOS 1%</v>
          </cell>
          <cell r="B75">
            <v>0.11</v>
          </cell>
          <cell r="C75"/>
          <cell r="D75"/>
          <cell r="E75"/>
        </row>
        <row r="76">
          <cell r="A76" t="str">
            <v>2117102002 CEDULAR  ARRENDAMIENTO 1%</v>
          </cell>
          <cell r="B76">
            <v>7102.43</v>
          </cell>
          <cell r="C76"/>
          <cell r="D76"/>
          <cell r="E76"/>
        </row>
        <row r="77">
          <cell r="A77" t="str">
            <v>2117202002 APORTACIÓN TRABAJADOR ISSEG</v>
          </cell>
          <cell r="B77">
            <v>0</v>
          </cell>
          <cell r="C77"/>
          <cell r="D77"/>
          <cell r="E77"/>
        </row>
        <row r="78">
          <cell r="A78" t="str">
            <v>2117202003 APORTACIÓN TRABAJADOR ISSSTE</v>
          </cell>
          <cell r="B78">
            <v>16458.080000000002</v>
          </cell>
          <cell r="C78"/>
          <cell r="D78"/>
          <cell r="E78"/>
        </row>
        <row r="79">
          <cell r="A79" t="str">
            <v>2117301001 IVA POR ACTIVIDADES GRAV.AL 16%</v>
          </cell>
          <cell r="B79">
            <v>683215.08</v>
          </cell>
          <cell r="C79"/>
          <cell r="D79"/>
          <cell r="E79"/>
        </row>
        <row r="80">
          <cell r="A80" t="str">
            <v>2117301007 IVA POR PAGAR</v>
          </cell>
          <cell r="B80">
            <v>149101.95000000001</v>
          </cell>
          <cell r="C80"/>
          <cell r="D80"/>
          <cell r="E80"/>
        </row>
        <row r="81">
          <cell r="A81" t="str">
            <v>2117502101 IMPUESTO SOBRE NOMINAS</v>
          </cell>
          <cell r="B81">
            <v>81475.33</v>
          </cell>
          <cell r="C81"/>
          <cell r="D81"/>
          <cell r="E81"/>
        </row>
        <row r="82">
          <cell r="A82" t="str">
            <v>2117904001 ASEGURADORAS VIDA</v>
          </cell>
          <cell r="B82">
            <v>0</v>
          </cell>
          <cell r="C82"/>
          <cell r="D82"/>
          <cell r="E82"/>
        </row>
        <row r="83">
          <cell r="A83" t="str">
            <v>2117911001 ISSEG</v>
          </cell>
          <cell r="B83">
            <v>12793.96</v>
          </cell>
          <cell r="C83"/>
          <cell r="D83"/>
          <cell r="E83"/>
        </row>
        <row r="84">
          <cell r="A84" t="str">
            <v>2117917006 DONACIONES A INSTITUCIONES SIN FINES DE LUCRO</v>
          </cell>
          <cell r="B84">
            <v>62428.7</v>
          </cell>
          <cell r="C84"/>
          <cell r="D84"/>
          <cell r="E84"/>
        </row>
        <row r="85">
          <cell r="A85" t="str">
            <v>2119904002 CXP A GEG</v>
          </cell>
          <cell r="B85">
            <v>8949</v>
          </cell>
          <cell r="C85"/>
          <cell r="D85"/>
          <cell r="E85"/>
        </row>
        <row r="86">
          <cell r="A86"/>
          <cell r="B86">
            <v>65164.05</v>
          </cell>
          <cell r="C86"/>
          <cell r="D86"/>
          <cell r="E86"/>
        </row>
        <row r="87">
          <cell r="A87" t="str">
            <v>2119904006 CXP GEG 2.5% GTO DE ADMON SFA</v>
          </cell>
          <cell r="B87">
            <v>-12.92</v>
          </cell>
          <cell r="C87"/>
          <cell r="D87"/>
          <cell r="E87"/>
        </row>
        <row r="88">
          <cell r="A88" t="str">
            <v>2119905001 ACREEDORES DIVERSOS</v>
          </cell>
          <cell r="B88">
            <v>25316.22</v>
          </cell>
          <cell r="C88"/>
          <cell r="D88"/>
          <cell r="E88"/>
        </row>
        <row r="89">
          <cell r="A89" t="str">
            <v>2119905003 ANTICIPO A CLIENTES</v>
          </cell>
          <cell r="B89">
            <v>30453.25</v>
          </cell>
          <cell r="C89"/>
          <cell r="D89"/>
          <cell r="E89"/>
        </row>
        <row r="90">
          <cell r="A90" t="str">
            <v>ESF-12   TOTAL</v>
          </cell>
          <cell r="B90">
            <v>1725311.81</v>
          </cell>
          <cell r="C90"/>
          <cell r="D90"/>
          <cell r="E90"/>
        </row>
        <row r="91">
          <cell r="A91"/>
          <cell r="C91"/>
          <cell r="D91"/>
          <cell r="E91"/>
        </row>
        <row r="92">
          <cell r="A92" t="str">
            <v>4173734902 VENTA DE BIENES Y SERVICIOS</v>
          </cell>
          <cell r="B92">
            <v>-7259861.71</v>
          </cell>
          <cell r="C92">
            <v>0</v>
          </cell>
          <cell r="D92">
            <v>0</v>
          </cell>
          <cell r="E92"/>
        </row>
        <row r="93">
          <cell r="A93" t="str">
            <v>4173737002  INTERESES NORMALES RECURSOS PROPIOS (DECRETO)</v>
          </cell>
          <cell r="B93">
            <v>-90995.14</v>
          </cell>
          <cell r="C93">
            <v>0</v>
          </cell>
          <cell r="D93">
            <v>0</v>
          </cell>
          <cell r="E93"/>
        </row>
        <row r="94">
          <cell r="A94" t="str">
            <v>4173 Ingr.Vta de Bienes/Servicios Org.</v>
          </cell>
          <cell r="B94">
            <v>-7350856.8499999996</v>
          </cell>
          <cell r="C94">
            <v>0</v>
          </cell>
          <cell r="D94">
            <v>0</v>
          </cell>
          <cell r="E94"/>
        </row>
        <row r="95">
          <cell r="A95" t="str">
            <v>4170 Ingresos por Venta de Bienes y Serv</v>
          </cell>
          <cell r="B95">
            <v>-7350856.8499999996</v>
          </cell>
          <cell r="C95">
            <v>0</v>
          </cell>
          <cell r="D95">
            <v>0</v>
          </cell>
          <cell r="E95"/>
        </row>
        <row r="96">
          <cell r="A96" t="str">
            <v>INGRESOS DE GESTION</v>
          </cell>
          <cell r="B96">
            <v>-7350856.8499999996</v>
          </cell>
          <cell r="C96">
            <v>0</v>
          </cell>
          <cell r="D96">
            <v>0</v>
          </cell>
          <cell r="E96"/>
        </row>
        <row r="97">
          <cell r="A97" t="str">
            <v>4221911100  ESTATAL SERVICIOS PERSONALES</v>
          </cell>
          <cell r="B97">
            <v>-37194910.649999999</v>
          </cell>
          <cell r="C97">
            <v>0</v>
          </cell>
          <cell r="D97">
            <v>0</v>
          </cell>
          <cell r="E97"/>
        </row>
        <row r="98">
          <cell r="A98" t="str">
            <v>4221911200  ESTATAL MATERIALES Y SUMINISTROS</v>
          </cell>
          <cell r="B98">
            <v>-1541836.9</v>
          </cell>
          <cell r="C98">
            <v>0</v>
          </cell>
          <cell r="D98">
            <v>0</v>
          </cell>
          <cell r="E98"/>
        </row>
        <row r="99">
          <cell r="A99" t="str">
            <v>4221911300  ESTATAL SERVICIOS GENERALES</v>
          </cell>
          <cell r="B99">
            <v>-28140174.670000002</v>
          </cell>
          <cell r="C99">
            <v>0</v>
          </cell>
          <cell r="D99">
            <v>0</v>
          </cell>
          <cell r="E99"/>
        </row>
        <row r="100">
          <cell r="A100" t="str">
            <v>4221911400  ESTATAL SUBSIDIOS Y AYUDAS</v>
          </cell>
          <cell r="B100">
            <v>-237851.04</v>
          </cell>
          <cell r="C100">
            <v>0</v>
          </cell>
          <cell r="D100">
            <v>0</v>
          </cell>
          <cell r="E100"/>
        </row>
        <row r="101">
          <cell r="A101" t="str">
            <v>4221 Trans. Internas y Asig. al Secto</v>
          </cell>
          <cell r="B101">
            <v>-67114773.260000005</v>
          </cell>
          <cell r="C101">
            <v>0</v>
          </cell>
          <cell r="D101">
            <v>0</v>
          </cell>
          <cell r="E101"/>
        </row>
        <row r="102">
          <cell r="A102" t="str">
            <v>4220 Transferencias, Asignaciones, Subs.</v>
          </cell>
          <cell r="B102">
            <v>-67114773.260000005</v>
          </cell>
          <cell r="C102">
            <v>0</v>
          </cell>
          <cell r="D102">
            <v>0</v>
          </cell>
          <cell r="E102"/>
        </row>
        <row r="103">
          <cell r="A103" t="str">
            <v>PARTICIPACIONES, APORTACIONES</v>
          </cell>
          <cell r="B103">
            <v>-67114773.260000005</v>
          </cell>
          <cell r="C103">
            <v>0</v>
          </cell>
          <cell r="D103">
            <v>0</v>
          </cell>
          <cell r="E103"/>
        </row>
        <row r="104">
          <cell r="A104" t="str">
            <v>ERA-01 TOTAL</v>
          </cell>
          <cell r="B104">
            <v>-74465630.109999999</v>
          </cell>
          <cell r="C104">
            <v>0</v>
          </cell>
          <cell r="D104">
            <v>0</v>
          </cell>
          <cell r="E104"/>
        </row>
        <row r="105">
          <cell r="B105"/>
          <cell r="C105"/>
          <cell r="D105"/>
          <cell r="E105"/>
        </row>
        <row r="106">
          <cell r="B106"/>
          <cell r="C106"/>
          <cell r="D106"/>
          <cell r="E106"/>
        </row>
        <row r="107">
          <cell r="B107"/>
          <cell r="C107"/>
          <cell r="D107"/>
          <cell r="E107"/>
        </row>
        <row r="108">
          <cell r="A108" t="str">
            <v>ERA-02 OTROS INGRESOS</v>
          </cell>
          <cell r="B108" t="str">
            <v>MONTO</v>
          </cell>
          <cell r="C108" t="str">
            <v>NATURALEZA</v>
          </cell>
          <cell r="D108" t="str">
            <v>CARACTERISTICAS</v>
          </cell>
          <cell r="E108"/>
        </row>
        <row r="109">
          <cell r="A109" t="str">
            <v>4399790501  INDEMNIZACIONES (RECUPERACIÓN POR SINIESTROS)</v>
          </cell>
          <cell r="B109">
            <v>0</v>
          </cell>
          <cell r="C109">
            <v>0</v>
          </cell>
          <cell r="D109">
            <v>0</v>
          </cell>
          <cell r="E109"/>
        </row>
        <row r="110">
          <cell r="A110" t="str">
            <v>4399790513  SANCIONES A PROVEEDORES</v>
          </cell>
          <cell r="B110">
            <v>0</v>
          </cell>
          <cell r="C110">
            <v>0</v>
          </cell>
          <cell r="D110">
            <v>0</v>
          </cell>
          <cell r="E110"/>
        </row>
        <row r="111">
          <cell r="A111" t="str">
            <v>ERA-02 TOTAL</v>
          </cell>
          <cell r="B111">
            <v>0</v>
          </cell>
          <cell r="C111">
            <v>0</v>
          </cell>
          <cell r="D111">
            <v>0</v>
          </cell>
          <cell r="E111"/>
        </row>
        <row r="112">
          <cell r="B112"/>
          <cell r="C112"/>
          <cell r="D112"/>
          <cell r="E112"/>
        </row>
        <row r="113">
          <cell r="A113" t="str">
            <v>ERA-03 GASTOS</v>
          </cell>
          <cell r="B113" t="str">
            <v>MONTO</v>
          </cell>
          <cell r="C113" t="str">
            <v>%GASTO</v>
          </cell>
          <cell r="D113" t="str">
            <v>EXPLICACION</v>
          </cell>
          <cell r="E113"/>
        </row>
        <row r="114">
          <cell r="A114" t="str">
            <v>5111113000  SUELDOS BASE AL PERSONAL PERMANENTE</v>
          </cell>
          <cell r="B114">
            <v>9288973.7100000009</v>
          </cell>
          <cell r="C114">
            <v>0.14068551068495791</v>
          </cell>
          <cell r="D114">
            <v>0</v>
          </cell>
          <cell r="E114"/>
        </row>
        <row r="115">
          <cell r="A115" t="str">
            <v>5112121000  HONORARIOS ASIMILABLES A SALARIOS</v>
          </cell>
          <cell r="B115">
            <v>3638591.12</v>
          </cell>
          <cell r="C115">
            <v>5.5108030862426993E-2</v>
          </cell>
          <cell r="D115">
            <v>0</v>
          </cell>
          <cell r="E115"/>
        </row>
        <row r="116">
          <cell r="A116" t="str">
            <v>5112122000  SUELDOS BASE AL PERSONAL EVENTUAL</v>
          </cell>
          <cell r="B116">
            <v>524205.94</v>
          </cell>
          <cell r="C116">
            <v>7.9393249109527726E-3</v>
          </cell>
          <cell r="D116">
            <v>0</v>
          </cell>
          <cell r="E116"/>
        </row>
        <row r="117">
          <cell r="A117" t="str">
            <v>5113131000  PRIMAS POR AÑOS DE SERVS. EFECTIV. PRESTADOS</v>
          </cell>
          <cell r="B117">
            <v>32225</v>
          </cell>
          <cell r="C117">
            <v>4.8806151501345661E-4</v>
          </cell>
          <cell r="D117">
            <v>0</v>
          </cell>
          <cell r="E117"/>
        </row>
        <row r="118">
          <cell r="A118" t="str">
            <v>5113132000  PRIMAS DE VACAS., DOMINICAL Y GRATIF. FIN DE AÑO</v>
          </cell>
          <cell r="B118">
            <v>2908461.7</v>
          </cell>
          <cell r="C118">
            <v>4.404990608721842E-2</v>
          </cell>
          <cell r="D118">
            <v>0</v>
          </cell>
          <cell r="E118"/>
        </row>
        <row r="119">
          <cell r="A119" t="str">
            <v>5113133000  HORAS EXTRAORDINARIAS</v>
          </cell>
          <cell r="B119">
            <v>628534.26</v>
          </cell>
          <cell r="C119">
            <v>9.5194222862206926E-3</v>
          </cell>
          <cell r="D119">
            <v>0</v>
          </cell>
          <cell r="E119"/>
        </row>
        <row r="120">
          <cell r="A120" t="str">
            <v>5113134000  COMPENSACIONES</v>
          </cell>
          <cell r="B120">
            <v>7016695.0300000003</v>
          </cell>
          <cell r="C120">
            <v>0.10627087065102223</v>
          </cell>
          <cell r="D120">
            <v>0</v>
          </cell>
          <cell r="E120"/>
        </row>
        <row r="121">
          <cell r="A121" t="str">
            <v>5114141000  APORTACIONES DE SEGURIDAD SOCIAL</v>
          </cell>
          <cell r="B121">
            <v>2924723.11</v>
          </cell>
          <cell r="C121">
            <v>4.4296192150860149E-2</v>
          </cell>
          <cell r="D121">
            <v>0</v>
          </cell>
          <cell r="E121"/>
        </row>
        <row r="122">
          <cell r="A122" t="str">
            <v>5114144000  SEGUROS MÚLTIPLES</v>
          </cell>
          <cell r="B122">
            <v>40762.89</v>
          </cell>
          <cell r="C122">
            <v>6.1737153916918165E-4</v>
          </cell>
          <cell r="D122">
            <v>0</v>
          </cell>
          <cell r="E122"/>
        </row>
        <row r="123">
          <cell r="A123" t="str">
            <v>5115153000  SEGURO DE RETIRO (APLIC. EXCLUSIVA ISSEG)</v>
          </cell>
          <cell r="B123">
            <v>94433.48</v>
          </cell>
          <cell r="C123">
            <v>1.4302357584730164E-3</v>
          </cell>
          <cell r="D123">
            <v>0</v>
          </cell>
          <cell r="E123"/>
        </row>
        <row r="124">
          <cell r="A124" t="str">
            <v>5115154000  PRESTACIONES CONTRACTUALES</v>
          </cell>
          <cell r="B124">
            <v>7910174.6200000001</v>
          </cell>
          <cell r="C124">
            <v>0.11980300416006806</v>
          </cell>
          <cell r="D124">
            <v>0</v>
          </cell>
          <cell r="E124"/>
        </row>
        <row r="125">
          <cell r="A125" t="str">
            <v>5115155000  APOYOS A LA CAPACITACION DE LOS SERV. PUBLICOS</v>
          </cell>
          <cell r="B125">
            <v>107663</v>
          </cell>
          <cell r="C125">
            <v>1.6306025412224602E-3</v>
          </cell>
          <cell r="D125">
            <v>0</v>
          </cell>
          <cell r="E125"/>
        </row>
        <row r="126">
          <cell r="A126" t="str">
            <v>5115159000  OTRAS PRESTACIONES SOCIALES Y ECONOMICAS</v>
          </cell>
          <cell r="B126">
            <v>4637826.9800000004</v>
          </cell>
          <cell r="C126">
            <v>7.0241888664983224E-2</v>
          </cell>
          <cell r="D126">
            <v>0</v>
          </cell>
          <cell r="E126"/>
        </row>
        <row r="127">
          <cell r="A127" t="str">
            <v>5116171000  ESTÍMULOS</v>
          </cell>
          <cell r="B127">
            <v>65468.46</v>
          </cell>
          <cell r="C127">
            <v>9.9154804571599314E-4</v>
          </cell>
          <cell r="D127">
            <v>0</v>
          </cell>
          <cell r="E127"/>
        </row>
        <row r="128">
          <cell r="A128" t="str">
            <v>5121211000  MATERIALES Y ÚTILES DE OFICINA</v>
          </cell>
          <cell r="B128">
            <v>152651.31</v>
          </cell>
          <cell r="C128">
            <v>2.3119698875838268E-3</v>
          </cell>
          <cell r="D128">
            <v>0</v>
          </cell>
          <cell r="E128"/>
        </row>
        <row r="129">
          <cell r="A129" t="str">
            <v>5121214000  MAT.,UTILES Y EQUIPOS MENORES DE TECNOLOGIAS DE LA</v>
          </cell>
          <cell r="B129">
            <v>12948.51</v>
          </cell>
          <cell r="C129">
            <v>1.9611076517507813E-4</v>
          </cell>
          <cell r="D129">
            <v>0</v>
          </cell>
          <cell r="E129"/>
        </row>
        <row r="130">
          <cell r="A130" t="str">
            <v>5121215000  MATERIAL IMPRESO E INFORMACION DIGITAL</v>
          </cell>
          <cell r="B130">
            <v>3883.75</v>
          </cell>
          <cell r="C130">
            <v>5.8821067771404562E-5</v>
          </cell>
          <cell r="D130">
            <v>0</v>
          </cell>
          <cell r="E130"/>
        </row>
        <row r="131">
          <cell r="A131" t="str">
            <v>5121216000  MATERIAL DE LIMPIEZA</v>
          </cell>
          <cell r="B131">
            <v>186529.39</v>
          </cell>
          <cell r="C131">
            <v>2.8250680117280344E-3</v>
          </cell>
          <cell r="D131">
            <v>0</v>
          </cell>
          <cell r="E131"/>
        </row>
        <row r="132">
          <cell r="A132" t="str">
            <v>5122221000  ALIMENTACIÓN DE PERSONAS</v>
          </cell>
          <cell r="B132">
            <v>515102.4</v>
          </cell>
          <cell r="C132">
            <v>7.8014478737336709E-3</v>
          </cell>
          <cell r="D132">
            <v>0</v>
          </cell>
          <cell r="E132"/>
        </row>
        <row r="133">
          <cell r="A133" t="str">
            <v>5122222000  PRODUCTOS ALIMENTICIOS PARA ANIMALES</v>
          </cell>
          <cell r="B133">
            <v>2191.9899999999998</v>
          </cell>
          <cell r="C133">
            <v>3.3198633368327277E-5</v>
          </cell>
          <cell r="D133">
            <v>0</v>
          </cell>
          <cell r="E133"/>
        </row>
        <row r="134">
          <cell r="A134" t="str">
            <v>5122223000  UTENSILIOS PARA EL SERVICIO DE ALIMENTACIÓN</v>
          </cell>
          <cell r="B134">
            <v>1607.9</v>
          </cell>
          <cell r="C134">
            <v>2.4352338556714876E-5</v>
          </cell>
          <cell r="D134">
            <v>0</v>
          </cell>
          <cell r="E134"/>
        </row>
        <row r="135">
          <cell r="A135" t="str">
            <v>5124244000  MADERA Y PRODUCTOS DE MADERA</v>
          </cell>
          <cell r="B135">
            <v>60376.25</v>
          </cell>
          <cell r="C135">
            <v>9.1442433035938584E-4</v>
          </cell>
          <cell r="D135">
            <v>0</v>
          </cell>
          <cell r="E135"/>
        </row>
        <row r="136">
          <cell r="A136" t="str">
            <v>5124246000  MATERIAL ELECTRICO Y ELECTRONICO</v>
          </cell>
          <cell r="B136">
            <v>102278.33</v>
          </cell>
          <cell r="C136">
            <v>1.5490493931061681E-3</v>
          </cell>
          <cell r="D136">
            <v>0</v>
          </cell>
          <cell r="E136"/>
        </row>
        <row r="137">
          <cell r="A137" t="str">
            <v>5124247000  ARTICULOS METALICOS PARA LA CONSTRUCCION</v>
          </cell>
          <cell r="B137">
            <v>1331.83</v>
          </cell>
          <cell r="C137">
            <v>2.0171139411648469E-5</v>
          </cell>
          <cell r="D137">
            <v>0</v>
          </cell>
          <cell r="E137"/>
        </row>
        <row r="138">
          <cell r="A138" t="str">
            <v>5124248000  MATERIALES COMPLEMENTARIOS</v>
          </cell>
          <cell r="B138">
            <v>186421.86</v>
          </cell>
          <cell r="C138">
            <v>2.8234394235291389E-3</v>
          </cell>
          <cell r="D138">
            <v>0</v>
          </cell>
          <cell r="E138"/>
        </row>
        <row r="139">
          <cell r="A139" t="str">
            <v>5125253000  MEDICINAS Y PRODUCTOS FARMACÉUTICOS</v>
          </cell>
          <cell r="B139">
            <v>66112.88</v>
          </cell>
          <cell r="C139">
            <v>1.0013080643817799E-3</v>
          </cell>
          <cell r="D139">
            <v>0</v>
          </cell>
          <cell r="E139"/>
        </row>
        <row r="140">
          <cell r="A140" t="str">
            <v>5126261000  COMBUSTIBLES, LUBRICANTES Y ADITIVOS</v>
          </cell>
          <cell r="B140">
            <v>711927.63</v>
          </cell>
          <cell r="C140">
            <v>1.078245082010053E-2</v>
          </cell>
          <cell r="D140">
            <v>0</v>
          </cell>
          <cell r="E140"/>
        </row>
        <row r="141">
          <cell r="A141" t="str">
            <v>5127271000  VESTUARIOS Y UNIFORMES</v>
          </cell>
          <cell r="B141">
            <v>276298.78999999998</v>
          </cell>
          <cell r="C141">
            <v>4.1846642682322691E-3</v>
          </cell>
          <cell r="D141">
            <v>0</v>
          </cell>
          <cell r="E141"/>
        </row>
        <row r="142">
          <cell r="A142" t="str">
            <v>5127272000  PRENDAS DE PROTECCIÓN</v>
          </cell>
          <cell r="B142">
            <v>16075</v>
          </cell>
          <cell r="C142">
            <v>2.4346280384301985E-4</v>
          </cell>
          <cell r="D142">
            <v>0</v>
          </cell>
          <cell r="E142"/>
        </row>
        <row r="143">
          <cell r="A143" t="str">
            <v>5129291000  HERRAMIENTAS MENORES</v>
          </cell>
          <cell r="B143">
            <v>57110.87</v>
          </cell>
          <cell r="C143">
            <v>8.6496874277537834E-4</v>
          </cell>
          <cell r="D143">
            <v>0</v>
          </cell>
          <cell r="E143"/>
        </row>
        <row r="144">
          <cell r="A144" t="str">
            <v>5129292000  REFACCIONES, ACCESORIOS Y HERRAM. MENORES</v>
          </cell>
          <cell r="B144">
            <v>1535.18</v>
          </cell>
          <cell r="C144">
            <v>2.325096281205146E-5</v>
          </cell>
          <cell r="D144">
            <v>0</v>
          </cell>
          <cell r="E144"/>
        </row>
        <row r="145">
          <cell r="A145" t="str">
            <v>5129293000  REF. Y ACCESORIOS ME. MOB. Y EQ. AD., ED. Y REC.</v>
          </cell>
          <cell r="B145">
            <v>5045.38</v>
          </cell>
          <cell r="C145">
            <v>7.6414454821368302E-5</v>
          </cell>
          <cell r="D145">
            <v>0</v>
          </cell>
          <cell r="E145"/>
        </row>
        <row r="146">
          <cell r="A146" t="str">
            <v>5129294000  REFACCIONES Y ACCESORIOS PARA EQ. DE COMPUTO</v>
          </cell>
          <cell r="B146">
            <v>54596.85</v>
          </cell>
          <cell r="C146">
            <v>8.2689282625174353E-4</v>
          </cell>
          <cell r="D146">
            <v>0</v>
          </cell>
          <cell r="E146"/>
        </row>
        <row r="147">
          <cell r="A147" t="str">
            <v>5129298000  REF. Y ACCESORIOS ME. DE MAQ. Y OTROS EQUIPOS</v>
          </cell>
          <cell r="B147">
            <v>8442.7900000000009</v>
          </cell>
          <cell r="C147">
            <v>1.2786969366456049E-4</v>
          </cell>
          <cell r="D147">
            <v>0</v>
          </cell>
          <cell r="E147"/>
        </row>
        <row r="148">
          <cell r="A148" t="str">
            <v>5129299000  REF. Y ACCESORIOS ME. OTROS BIENES MUEBLES</v>
          </cell>
          <cell r="B148">
            <v>220129.18</v>
          </cell>
          <cell r="C148">
            <v>3.3339513138702834E-3</v>
          </cell>
          <cell r="D148">
            <v>0</v>
          </cell>
          <cell r="E148"/>
        </row>
        <row r="149">
          <cell r="A149" t="str">
            <v>5131311000  SERVICIO DE ENERGÍA ELÉCTRICA</v>
          </cell>
          <cell r="B149">
            <v>2363217</v>
          </cell>
          <cell r="C149">
            <v>3.5791940087682106E-2</v>
          </cell>
          <cell r="D149">
            <v>0</v>
          </cell>
          <cell r="E149"/>
        </row>
        <row r="150">
          <cell r="A150" t="str">
            <v>5131312000  GAS</v>
          </cell>
          <cell r="B150">
            <v>2850.62</v>
          </cell>
          <cell r="C150">
            <v>4.3173868609081757E-5</v>
          </cell>
          <cell r="D150">
            <v>0</v>
          </cell>
          <cell r="E150"/>
        </row>
        <row r="151">
          <cell r="A151" t="str">
            <v>5131313000  SERVICIO DE AGUA POTABLE</v>
          </cell>
          <cell r="B151">
            <v>41433</v>
          </cell>
          <cell r="C151">
            <v>6.2752064395818605E-4</v>
          </cell>
          <cell r="D151">
            <v>0</v>
          </cell>
          <cell r="E151"/>
        </row>
        <row r="152">
          <cell r="A152" t="str">
            <v>5131314000  TELEFONÍA TRADICIONAL</v>
          </cell>
          <cell r="B152">
            <v>78840.210000000006</v>
          </cell>
          <cell r="C152">
            <v>1.1940689631211505E-3</v>
          </cell>
          <cell r="D152">
            <v>0</v>
          </cell>
          <cell r="E152"/>
        </row>
        <row r="153">
          <cell r="A153" t="str">
            <v>5131315000  TELEFONÍA CELULAR</v>
          </cell>
          <cell r="B153">
            <v>39434</v>
          </cell>
          <cell r="C153">
            <v>5.9724492732476789E-4</v>
          </cell>
          <cell r="D153">
            <v>0</v>
          </cell>
          <cell r="E153"/>
        </row>
        <row r="154">
          <cell r="A154" t="str">
            <v>5131316000  SERVICIO DE TELECOMUNICACIONES Y SATÉLITALES</v>
          </cell>
          <cell r="B154">
            <v>5048933.1399999997</v>
          </cell>
          <cell r="C154">
            <v>7.6468268658186136E-2</v>
          </cell>
          <cell r="D154">
            <v>0</v>
          </cell>
          <cell r="E154"/>
        </row>
        <row r="155">
          <cell r="A155" t="str">
            <v>5131317000  SERV. ACCESO A INTERNET, REDES Y PROC. DE INFO.</v>
          </cell>
          <cell r="B155">
            <v>136775.26</v>
          </cell>
          <cell r="C155">
            <v>2.0715202672446681E-3</v>
          </cell>
          <cell r="D155">
            <v>0</v>
          </cell>
          <cell r="E155"/>
        </row>
        <row r="156">
          <cell r="A156" t="str">
            <v>5131318000  SERVICIOS POSTALES Y TELEGRAFICOS</v>
          </cell>
          <cell r="B156">
            <v>6991.92</v>
          </cell>
          <cell r="C156">
            <v>1.0589564214283592E-4</v>
          </cell>
          <cell r="D156">
            <v>0</v>
          </cell>
          <cell r="E156"/>
        </row>
        <row r="157">
          <cell r="A157" t="str">
            <v>5132321000  ARRENDAMIENTO DE TERRENOS</v>
          </cell>
          <cell r="B157">
            <v>120718.15</v>
          </cell>
          <cell r="C157">
            <v>1.8283284151628147E-3</v>
          </cell>
          <cell r="D157">
            <v>0</v>
          </cell>
          <cell r="E157"/>
        </row>
        <row r="158">
          <cell r="A158" t="str">
            <v>5132322000  ARRENDAMIENTO DE EDIFICIOS</v>
          </cell>
          <cell r="B158">
            <v>119138.74</v>
          </cell>
          <cell r="C158">
            <v>1.8044075699362081E-3</v>
          </cell>
          <cell r="D158">
            <v>0</v>
          </cell>
          <cell r="E158"/>
        </row>
        <row r="159">
          <cell r="A159" t="str">
            <v>5132323000  ARRENDA. DE MOB. Y EQ. ADMÓN., EDU. Y RECRE.</v>
          </cell>
          <cell r="B159">
            <v>11600</v>
          </cell>
          <cell r="C159">
            <v>1.7568699997381215E-4</v>
          </cell>
          <cell r="D159">
            <v>0</v>
          </cell>
          <cell r="E159"/>
        </row>
        <row r="160">
          <cell r="A160" t="str">
            <v>5132325000  ARRENDAMIENTO DE EQUIPO DE TRANSPORTE</v>
          </cell>
          <cell r="B160">
            <v>4000</v>
          </cell>
          <cell r="C160">
            <v>6.0581724128900737E-5</v>
          </cell>
          <cell r="D160">
            <v>0</v>
          </cell>
          <cell r="E160"/>
        </row>
        <row r="161">
          <cell r="A161" t="str">
            <v>5132326000  ARRENDA. DE MAQ., OTROS EQ. Y HERRAMIENTAS</v>
          </cell>
          <cell r="B161">
            <v>59809.599999999999</v>
          </cell>
          <cell r="C161">
            <v>9.0584217186497539E-4</v>
          </cell>
          <cell r="D161">
            <v>0</v>
          </cell>
          <cell r="E161"/>
        </row>
        <row r="162">
          <cell r="A162" t="str">
            <v>5132327000  ARRENDAMIENTO DE ACTIVOS INTANGIBLES</v>
          </cell>
          <cell r="B162">
            <v>1175508</v>
          </cell>
          <cell r="C162">
            <v>1.7803575341828963E-2</v>
          </cell>
          <cell r="D162">
            <v>0</v>
          </cell>
          <cell r="E162"/>
        </row>
        <row r="163">
          <cell r="A163" t="str">
            <v>5132329000  OTROS ARRENDAMIENTOS</v>
          </cell>
          <cell r="B163">
            <v>145863.54999999999</v>
          </cell>
          <cell r="C163">
            <v>2.2091663366405295E-3</v>
          </cell>
          <cell r="D163">
            <v>0</v>
          </cell>
          <cell r="E163"/>
        </row>
        <row r="164">
          <cell r="A164" t="str">
            <v>5133336000  SERVS. APOYO ADMVO., FOTOCOPIADO E IMPRESION</v>
          </cell>
          <cell r="B164">
            <v>383517.51</v>
          </cell>
          <cell r="C164">
            <v>5.8085379973557326E-3</v>
          </cell>
          <cell r="D164">
            <v>0</v>
          </cell>
          <cell r="E164"/>
        </row>
        <row r="165">
          <cell r="A165" t="str">
            <v>5133338000  SERVICIOS DE VIGILANCIA</v>
          </cell>
          <cell r="B165">
            <v>528371.03</v>
          </cell>
          <cell r="C165">
            <v>8.0024069942907852E-3</v>
          </cell>
          <cell r="D165">
            <v>0</v>
          </cell>
          <cell r="E165"/>
        </row>
        <row r="166">
          <cell r="A166" t="str">
            <v>5134341000  SERVICIOS FINANCIEROS Y BANCARIOS</v>
          </cell>
          <cell r="B166">
            <v>43618.35</v>
          </cell>
          <cell r="C166">
            <v>6.6061871166445943E-4</v>
          </cell>
          <cell r="D166">
            <v>0</v>
          </cell>
          <cell r="E166"/>
        </row>
        <row r="167">
          <cell r="A167" t="str">
            <v>5134345000  SEGUROS DE BIENES PATRIMONIALES</v>
          </cell>
          <cell r="B167">
            <v>359285.77</v>
          </cell>
          <cell r="C167">
            <v>5.4415378503949209E-3</v>
          </cell>
          <cell r="D167">
            <v>0</v>
          </cell>
          <cell r="E167"/>
        </row>
        <row r="168">
          <cell r="A168" t="str">
            <v>5134347000  FLETES Y MANIOBRAS</v>
          </cell>
          <cell r="B168">
            <v>1383.99</v>
          </cell>
          <cell r="C168">
            <v>2.0961125094289333E-5</v>
          </cell>
          <cell r="D168">
            <v>0</v>
          </cell>
          <cell r="E168"/>
        </row>
        <row r="169">
          <cell r="A169" t="str">
            <v>5135351000  CONSERV. Y MANTENIMIENTO MENOR DE INMUEBLES</v>
          </cell>
          <cell r="B169">
            <v>322659.56</v>
          </cell>
          <cell r="C169">
            <v>4.8868181128681239E-3</v>
          </cell>
          <cell r="D169">
            <v>0</v>
          </cell>
          <cell r="E169"/>
        </row>
        <row r="170">
          <cell r="A170" t="str">
            <v>5135352000  INST., REPAR. MTTO. MOB. Y EQ. ADMON., EDU. Y REC</v>
          </cell>
          <cell r="B170">
            <v>73743.05</v>
          </cell>
          <cell r="C170">
            <v>1.1168702778809334E-3</v>
          </cell>
          <cell r="D170">
            <v>0</v>
          </cell>
          <cell r="E170"/>
        </row>
        <row r="171">
          <cell r="A171" t="str">
            <v>5135353000  INST., REPAR. Y MTTO. EQ. COMPU. Y TECNO. DE INFO</v>
          </cell>
          <cell r="B171">
            <v>8954.17</v>
          </cell>
          <cell r="C171">
            <v>1.3561476418581979E-4</v>
          </cell>
          <cell r="D171">
            <v>0</v>
          </cell>
          <cell r="E171"/>
        </row>
        <row r="172">
          <cell r="A172" t="str">
            <v>5135355000  REPAR. Y MTTO. DE EQUIPO DE TRANSPORTE</v>
          </cell>
          <cell r="B172">
            <v>163508.99</v>
          </cell>
          <cell r="C172">
            <v>2.4764141311937973E-3</v>
          </cell>
          <cell r="D172">
            <v>0</v>
          </cell>
          <cell r="E172"/>
        </row>
        <row r="173">
          <cell r="A173" t="str">
            <v>5135357000  INST., REP. Y MTTO. DE MAQ., OT. EQ. Y HERRMTAS.</v>
          </cell>
          <cell r="B173">
            <v>385246.82</v>
          </cell>
          <cell r="C173">
            <v>5.8347291426940704E-3</v>
          </cell>
          <cell r="D173">
            <v>0</v>
          </cell>
          <cell r="E173"/>
        </row>
        <row r="174">
          <cell r="A174" t="str">
            <v>5135358000  SERVICIOS DE LIMPIEZA Y MANEJO DE DESECHOS</v>
          </cell>
          <cell r="B174">
            <v>30306.65</v>
          </cell>
          <cell r="C174">
            <v>4.5900727739278744E-4</v>
          </cell>
          <cell r="D174">
            <v>0</v>
          </cell>
          <cell r="E174"/>
        </row>
        <row r="175">
          <cell r="A175" t="str">
            <v>5135359000  SERVICIOS DE JARDINERÍA Y FUMIGACIÓN</v>
          </cell>
          <cell r="B175">
            <v>4872</v>
          </cell>
          <cell r="C175">
            <v>7.3788539989001097E-5</v>
          </cell>
          <cell r="D175">
            <v>0</v>
          </cell>
          <cell r="E175"/>
        </row>
        <row r="176">
          <cell r="A176" t="str">
            <v>5136361100  DIF. RADIO, T.V. Y O. MED. MENS. PROG. ACTIVS. GU</v>
          </cell>
          <cell r="B176">
            <v>2314586.65</v>
          </cell>
          <cell r="C176">
            <v>3.5055412475684132E-2</v>
          </cell>
          <cell r="D176">
            <v>0</v>
          </cell>
          <cell r="E176"/>
        </row>
        <row r="177">
          <cell r="A177" t="str">
            <v>5136361200  DIF. POR MEDIOS ALTERNATIVOS PROG. Y MEDIOS GUB.</v>
          </cell>
          <cell r="B177">
            <v>2909900.95</v>
          </cell>
          <cell r="C177">
            <v>4.4071704148831548E-2</v>
          </cell>
          <cell r="D177">
            <v>0</v>
          </cell>
          <cell r="E177"/>
        </row>
        <row r="178">
          <cell r="A178" t="str">
            <v>5136362000  DIF. RADIO, TV. Y O.M.M.C. PRo. VTA. BIE. O SERVS</v>
          </cell>
          <cell r="B178">
            <v>1240340.92</v>
          </cell>
          <cell r="C178">
            <v>1.8785497860306734E-2</v>
          </cell>
          <cell r="D178">
            <v>0</v>
          </cell>
          <cell r="E178"/>
        </row>
        <row r="179">
          <cell r="A179" t="str">
            <v>5136363000  SERV. CREAT., PREP. Y PRO. PUB., EXCEP. INTERNET</v>
          </cell>
          <cell r="B179">
            <v>3034800</v>
          </cell>
          <cell r="C179">
            <v>4.5963354096596992E-2</v>
          </cell>
          <cell r="D179">
            <v>0</v>
          </cell>
          <cell r="E179"/>
        </row>
        <row r="180">
          <cell r="A180" t="str">
            <v>5136366000  SERV. CREAT. Y DIF CONT. EXCLUS. A T. INTERNET</v>
          </cell>
          <cell r="B180">
            <v>651313.78</v>
          </cell>
          <cell r="C180">
            <v>9.8644279353278883E-3</v>
          </cell>
          <cell r="D180">
            <v>0</v>
          </cell>
          <cell r="E180"/>
        </row>
        <row r="181">
          <cell r="A181" t="str">
            <v>5137371000  PASAJES AEREOS</v>
          </cell>
          <cell r="B181">
            <v>77595.88</v>
          </cell>
          <cell r="C181">
            <v>1.1752230489248216E-3</v>
          </cell>
          <cell r="D181">
            <v>0</v>
          </cell>
          <cell r="E181"/>
        </row>
        <row r="182">
          <cell r="A182" t="str">
            <v>5137372000  PASAJES TERRESTRES</v>
          </cell>
          <cell r="B182">
            <v>118503.72</v>
          </cell>
          <cell r="C182">
            <v>1.7947899183221243E-3</v>
          </cell>
          <cell r="D182">
            <v>0</v>
          </cell>
          <cell r="E182"/>
        </row>
        <row r="183">
          <cell r="A183" t="str">
            <v>5137375000  VIATICOS EN EL PAIS</v>
          </cell>
          <cell r="B183">
            <v>148846.70000000001</v>
          </cell>
          <cell r="C183">
            <v>2.2543474292243126E-3</v>
          </cell>
          <cell r="D183">
            <v>0</v>
          </cell>
          <cell r="E183"/>
        </row>
        <row r="184">
          <cell r="A184" t="str">
            <v>5137376000  VIÁTICOS EN EL EXTRANJERO</v>
          </cell>
          <cell r="B184">
            <v>12807.05</v>
          </cell>
          <cell r="C184">
            <v>1.9396829250125955E-4</v>
          </cell>
          <cell r="D184">
            <v>0</v>
          </cell>
          <cell r="E184"/>
        </row>
        <row r="185">
          <cell r="A185" t="str">
            <v>5138381000  GASTOS DE CEREMONIAL</v>
          </cell>
          <cell r="B185">
            <v>76196.5</v>
          </cell>
          <cell r="C185">
            <v>1.1540288356469463E-3</v>
          </cell>
          <cell r="D185">
            <v>0</v>
          </cell>
          <cell r="E185"/>
        </row>
        <row r="186">
          <cell r="A186" t="str">
            <v>5138382000  GASTOS DE ORDEN SOCIAL Y CULTURAL</v>
          </cell>
          <cell r="B186">
            <v>129198.59</v>
          </cell>
          <cell r="C186">
            <v>1.9567683343057383E-3</v>
          </cell>
          <cell r="D186">
            <v>0</v>
          </cell>
          <cell r="E186"/>
        </row>
        <row r="187">
          <cell r="A187" t="str">
            <v>5138384000  EXPOSICIONES</v>
          </cell>
          <cell r="B187">
            <v>18727.2</v>
          </cell>
          <cell r="C187">
            <v>2.8363151602668748E-4</v>
          </cell>
          <cell r="D187">
            <v>0</v>
          </cell>
          <cell r="E187"/>
        </row>
        <row r="188">
          <cell r="A188" t="str">
            <v>5138385000  GASTOS  DE REPRESENTACION</v>
          </cell>
          <cell r="B188">
            <v>83806.149999999994</v>
          </cell>
          <cell r="C188">
            <v>1.2692802649013186E-3</v>
          </cell>
          <cell r="D188">
            <v>0</v>
          </cell>
          <cell r="E188"/>
        </row>
        <row r="189">
          <cell r="A189" t="str">
            <v>5139392000  OTROS IMPUESTOS Y DERECHOS</v>
          </cell>
          <cell r="B189">
            <v>150444.04</v>
          </cell>
          <cell r="C189">
            <v>2.2785398320293269E-3</v>
          </cell>
          <cell r="E189"/>
        </row>
        <row r="190">
          <cell r="A190" t="str">
            <v>5139398000  IMPUESTO DE NOMINA</v>
          </cell>
          <cell r="B190">
            <v>791983.66</v>
          </cell>
          <cell r="C190">
            <v>1.199493390117928E-2</v>
          </cell>
          <cell r="E190"/>
        </row>
        <row r="191">
          <cell r="A191" t="str">
            <v>5252452000  JUBILACIONES</v>
          </cell>
          <cell r="B191">
            <v>145542.82999999999</v>
          </cell>
          <cell r="C191">
            <v>2.2043088939998744E-3</v>
          </cell>
          <cell r="E191"/>
        </row>
        <row r="192">
          <cell r="A192"/>
          <cell r="B192"/>
          <cell r="C192"/>
          <cell r="E192"/>
        </row>
        <row r="193">
          <cell r="A193"/>
          <cell r="B193"/>
          <cell r="C193"/>
          <cell r="E193"/>
        </row>
        <row r="194">
          <cell r="A194"/>
          <cell r="B194"/>
          <cell r="C194"/>
          <cell r="E194"/>
        </row>
        <row r="195">
          <cell r="A195"/>
          <cell r="B195"/>
          <cell r="C195"/>
          <cell r="E195"/>
        </row>
        <row r="196">
          <cell r="A196"/>
          <cell r="B196"/>
          <cell r="C196"/>
          <cell r="E196"/>
        </row>
        <row r="197">
          <cell r="A197"/>
          <cell r="B197"/>
          <cell r="C197"/>
          <cell r="E197"/>
        </row>
        <row r="198">
          <cell r="A198"/>
          <cell r="B198"/>
          <cell r="C198"/>
          <cell r="E198"/>
        </row>
        <row r="199">
          <cell r="A199"/>
          <cell r="B199"/>
          <cell r="C199"/>
          <cell r="E199"/>
        </row>
        <row r="200">
          <cell r="A200"/>
          <cell r="B200"/>
          <cell r="C200"/>
          <cell r="E200"/>
        </row>
        <row r="201">
          <cell r="A201"/>
          <cell r="B201"/>
          <cell r="C201"/>
          <cell r="E201"/>
        </row>
        <row r="202">
          <cell r="A202"/>
          <cell r="B202"/>
          <cell r="C202"/>
          <cell r="E202"/>
        </row>
        <row r="203">
          <cell r="A203"/>
          <cell r="B203"/>
          <cell r="C203"/>
          <cell r="E203"/>
        </row>
        <row r="204">
          <cell r="A204"/>
          <cell r="B204"/>
          <cell r="C204"/>
          <cell r="E204"/>
        </row>
        <row r="205">
          <cell r="A205"/>
          <cell r="B205"/>
          <cell r="C205"/>
          <cell r="E205"/>
        </row>
        <row r="206">
          <cell r="A206"/>
          <cell r="B206"/>
          <cell r="C206"/>
          <cell r="E206"/>
        </row>
        <row r="207">
          <cell r="A207"/>
          <cell r="B207"/>
          <cell r="C207"/>
          <cell r="E207"/>
        </row>
        <row r="208">
          <cell r="A208"/>
          <cell r="B208"/>
          <cell r="C208"/>
          <cell r="E208"/>
        </row>
        <row r="209">
          <cell r="A209"/>
          <cell r="B209"/>
          <cell r="C209"/>
          <cell r="E209"/>
        </row>
        <row r="210">
          <cell r="A210"/>
          <cell r="B210"/>
          <cell r="C210"/>
          <cell r="E210"/>
        </row>
        <row r="211">
          <cell r="A211"/>
          <cell r="B211"/>
          <cell r="C211"/>
          <cell r="E211"/>
        </row>
        <row r="212">
          <cell r="A212"/>
          <cell r="B212"/>
          <cell r="C212"/>
          <cell r="E212"/>
        </row>
        <row r="213">
          <cell r="A213"/>
          <cell r="B213"/>
          <cell r="C213"/>
          <cell r="E213"/>
        </row>
        <row r="214">
          <cell r="A214"/>
          <cell r="B214"/>
          <cell r="C214"/>
          <cell r="E214"/>
        </row>
        <row r="215">
          <cell r="A215"/>
          <cell r="B215"/>
          <cell r="C215"/>
          <cell r="E215"/>
        </row>
        <row r="216">
          <cell r="A216"/>
          <cell r="B216"/>
          <cell r="C216"/>
          <cell r="E216"/>
        </row>
        <row r="217">
          <cell r="A217"/>
          <cell r="B217"/>
          <cell r="C217"/>
          <cell r="E217"/>
        </row>
        <row r="218">
          <cell r="A218"/>
          <cell r="B218"/>
          <cell r="C218"/>
          <cell r="E218"/>
        </row>
        <row r="219">
          <cell r="A219" t="str">
            <v>ERA-03   TOTAL</v>
          </cell>
          <cell r="B219">
            <v>66026513.070000015</v>
          </cell>
          <cell r="C219">
            <v>0.99999999999999989</v>
          </cell>
          <cell r="D219">
            <v>0</v>
          </cell>
          <cell r="E219"/>
        </row>
        <row r="220">
          <cell r="E220"/>
        </row>
        <row r="221">
          <cell r="A221" t="str">
            <v>VHP-01 PATRIMONIO CONTRIBUIDO</v>
          </cell>
          <cell r="B221" t="str">
            <v>SALDO INICIAL</v>
          </cell>
          <cell r="C221" t="str">
            <v>SALDO FINAL</v>
          </cell>
          <cell r="D221" t="str">
            <v>MODIFICACION</v>
          </cell>
          <cell r="E221" t="str">
            <v>TIPO</v>
          </cell>
        </row>
        <row r="222">
          <cell r="A222" t="str">
            <v>3110000002  BAJA DE ACTIVO FIJO</v>
          </cell>
          <cell r="B222">
            <v>-1033594.1</v>
          </cell>
          <cell r="C222">
            <v>-1033594.1</v>
          </cell>
          <cell r="D222">
            <v>0</v>
          </cell>
          <cell r="E222">
            <v>0</v>
          </cell>
        </row>
        <row r="223">
          <cell r="A223" t="str">
            <v>3110000003  PATRIMONIO NETO ACUMULADO</v>
          </cell>
          <cell r="B223">
            <v>12118214.720000001</v>
          </cell>
          <cell r="C223">
            <v>12118214.720000001</v>
          </cell>
          <cell r="D223">
            <v>0</v>
          </cell>
          <cell r="E223">
            <v>0</v>
          </cell>
        </row>
        <row r="224">
          <cell r="A224" t="str">
            <v>3110911500  ESTATAL BIENES MUEBLES E INMUEBLES</v>
          </cell>
          <cell r="B224">
            <v>23757907.239999998</v>
          </cell>
          <cell r="C224">
            <v>2962457.08</v>
          </cell>
          <cell r="D224">
            <v>-20795450.16</v>
          </cell>
          <cell r="E224">
            <v>0</v>
          </cell>
        </row>
        <row r="225">
          <cell r="A225" t="str">
            <v>3110915000  BIENES MUEBLES E INMUEBLES</v>
          </cell>
          <cell r="B225">
            <v>0</v>
          </cell>
          <cell r="C225">
            <v>0</v>
          </cell>
          <cell r="D225">
            <v>0</v>
          </cell>
          <cell r="E225">
            <v>0</v>
          </cell>
        </row>
        <row r="226">
          <cell r="A226" t="str">
            <v>3113914205  ESTATALES DE EJERCICIOS ANTERIORES BIENES MUEBLES</v>
          </cell>
          <cell r="B226">
            <v>76040834.739999995</v>
          </cell>
          <cell r="C226">
            <v>76040834.739999995</v>
          </cell>
          <cell r="D226">
            <v>0</v>
          </cell>
          <cell r="E226">
            <v>0</v>
          </cell>
        </row>
        <row r="227">
          <cell r="A227" t="str">
            <v>3113914206  ESTATALES DE EJERCICIOS ANTERIORES OBRA PÚBLICA</v>
          </cell>
          <cell r="B227">
            <v>27842025.859999999</v>
          </cell>
          <cell r="C227">
            <v>27842025.859999999</v>
          </cell>
          <cell r="D227">
            <v>0</v>
          </cell>
          <cell r="E227">
            <v>0</v>
          </cell>
        </row>
        <row r="228">
          <cell r="A228" t="str">
            <v>3113915000  ESTATALES DE EJERCICIOS ANTERIORES BIENES MUEBLES</v>
          </cell>
          <cell r="B228">
            <v>68021629.829999998</v>
          </cell>
          <cell r="C228">
            <v>91779537.069999993</v>
          </cell>
          <cell r="D228">
            <v>23757907.239999998</v>
          </cell>
          <cell r="E228">
            <v>0</v>
          </cell>
        </row>
        <row r="229">
          <cell r="A229" t="str">
            <v>3114914205  APLICACIÓN ESTATALES DE EJERCICIOS ANTERIORES BIEN</v>
          </cell>
          <cell r="B229">
            <v>-10255</v>
          </cell>
          <cell r="C229">
            <v>-10255</v>
          </cell>
          <cell r="D229">
            <v>0</v>
          </cell>
          <cell r="E229">
            <v>0</v>
          </cell>
        </row>
        <row r="230">
          <cell r="A230" t="str">
            <v>3115101001  REASIGNACIÓN BIENES MUEBLES (CONTROL PATRIMONIAL)</v>
          </cell>
          <cell r="B230">
            <v>1619190.25</v>
          </cell>
          <cell r="C230">
            <v>1619190.25</v>
          </cell>
          <cell r="D230">
            <v>0</v>
          </cell>
          <cell r="E230">
            <v>0</v>
          </cell>
        </row>
        <row r="231">
          <cell r="A231" t="str">
            <v>3120000005  DONACIONES DE BIENES POR DEPENDENCIAS Y ENTIDADES</v>
          </cell>
          <cell r="B231">
            <v>2419258.5</v>
          </cell>
          <cell r="C231">
            <v>2419258.5</v>
          </cell>
          <cell r="D231">
            <v>0</v>
          </cell>
          <cell r="E231">
            <v>0</v>
          </cell>
        </row>
        <row r="232">
          <cell r="A232" t="str">
            <v>3100   HACIENDA PÚBLICA/PATRIMONIO CONT.</v>
          </cell>
          <cell r="B232">
            <v>210775212.03999996</v>
          </cell>
          <cell r="C232">
            <v>213737669.12</v>
          </cell>
          <cell r="D232">
            <v>0</v>
          </cell>
          <cell r="E232">
            <v>0</v>
          </cell>
        </row>
        <row r="233">
          <cell r="B233"/>
          <cell r="C233"/>
          <cell r="D233"/>
          <cell r="E233"/>
        </row>
        <row r="234">
          <cell r="A234" t="str">
            <v>VHP-02 PATRIMONIO GENERADO</v>
          </cell>
          <cell r="B234" t="str">
            <v>SALDO INICIAL</v>
          </cell>
          <cell r="C234" t="str">
            <v>SALDO FINAL</v>
          </cell>
          <cell r="D234" t="str">
            <v>MODIFICACION</v>
          </cell>
          <cell r="E234" t="str">
            <v>NATURALEZA</v>
          </cell>
        </row>
        <row r="235">
          <cell r="A235" t="str">
            <v>3210000001  RESULTADO DEL EJERCICIO</v>
          </cell>
          <cell r="B235">
            <v>-9471529.6199999992</v>
          </cell>
          <cell r="C235">
            <v>8439117.0399999991</v>
          </cell>
          <cell r="D235">
            <v>17910646.66</v>
          </cell>
          <cell r="E235"/>
        </row>
        <row r="236">
          <cell r="A236" t="str">
            <v>3220000002  RESULTADOS ACUMULADOS</v>
          </cell>
          <cell r="B236">
            <v>107899.28</v>
          </cell>
          <cell r="C236">
            <v>107899.28</v>
          </cell>
          <cell r="D236">
            <v>0</v>
          </cell>
          <cell r="E236"/>
        </row>
        <row r="237">
          <cell r="A237" t="str">
            <v>3220000004  RESULTADO EJERCICIO 1996</v>
          </cell>
          <cell r="B237">
            <v>-136844.06</v>
          </cell>
          <cell r="C237">
            <v>-136844.06</v>
          </cell>
          <cell r="D237">
            <v>0</v>
          </cell>
          <cell r="E237"/>
        </row>
        <row r="238">
          <cell r="A238" t="str">
            <v>3220000005  RESULTADO EJERCICIO 1997</v>
          </cell>
          <cell r="B238">
            <v>-107848.86</v>
          </cell>
          <cell r="C238">
            <v>-107848.86</v>
          </cell>
          <cell r="D238">
            <v>0</v>
          </cell>
          <cell r="E238"/>
        </row>
        <row r="239">
          <cell r="A239" t="str">
            <v>3220000006  RESULTADO EJERCICIO 1998</v>
          </cell>
          <cell r="B239">
            <v>17983.16</v>
          </cell>
          <cell r="C239">
            <v>17983.16</v>
          </cell>
          <cell r="D239">
            <v>0</v>
          </cell>
          <cell r="E239"/>
        </row>
        <row r="240">
          <cell r="A240" t="str">
            <v>3220000007  RESULTADO EJERCICIO 1999</v>
          </cell>
          <cell r="B240">
            <v>89497.38</v>
          </cell>
          <cell r="C240">
            <v>89497.38</v>
          </cell>
          <cell r="D240">
            <v>0</v>
          </cell>
          <cell r="E240"/>
        </row>
        <row r="241">
          <cell r="A241" t="str">
            <v>3220000008  RESULTADO EJERCICIO 2000</v>
          </cell>
          <cell r="B241">
            <v>-263255.06</v>
          </cell>
          <cell r="C241">
            <v>-263255.06</v>
          </cell>
          <cell r="D241">
            <v>0</v>
          </cell>
          <cell r="E241"/>
        </row>
        <row r="242">
          <cell r="A242" t="str">
            <v>3220000009  RESULTADO EJERCICIO 2001</v>
          </cell>
          <cell r="B242">
            <v>-163266.15</v>
          </cell>
          <cell r="C242">
            <v>-163266.15</v>
          </cell>
          <cell r="D242">
            <v>0</v>
          </cell>
          <cell r="E242"/>
        </row>
        <row r="243">
          <cell r="A243" t="str">
            <v>3220000010  RESULTADO EJERCICIO 2002</v>
          </cell>
          <cell r="B243">
            <v>-1281603.94</v>
          </cell>
          <cell r="C243">
            <v>-1281603.94</v>
          </cell>
          <cell r="D243">
            <v>0</v>
          </cell>
          <cell r="E243"/>
        </row>
        <row r="244">
          <cell r="A244" t="str">
            <v>3220000011  RESULTADO EJERCICIO 2003</v>
          </cell>
          <cell r="B244">
            <v>-1823790.79</v>
          </cell>
          <cell r="C244">
            <v>-1823790.79</v>
          </cell>
          <cell r="D244">
            <v>0</v>
          </cell>
          <cell r="E244"/>
        </row>
        <row r="245">
          <cell r="A245" t="str">
            <v>3220000012  RESULTADO EJERCICIO 2004</v>
          </cell>
          <cell r="B245">
            <v>-1268751.6399999999</v>
          </cell>
          <cell r="C245">
            <v>-1268751.6399999999</v>
          </cell>
          <cell r="D245">
            <v>0</v>
          </cell>
          <cell r="E245"/>
        </row>
        <row r="246">
          <cell r="A246" t="str">
            <v>3220000013  RESULTADO EJERCICIO 2005</v>
          </cell>
          <cell r="B246">
            <v>-3210001.23</v>
          </cell>
          <cell r="C246">
            <v>-3210001.23</v>
          </cell>
          <cell r="D246">
            <v>0</v>
          </cell>
          <cell r="E246"/>
        </row>
        <row r="247">
          <cell r="A247" t="str">
            <v>3220000014  RESULTADO EJERCICIO 2006</v>
          </cell>
          <cell r="B247">
            <v>-5663949.3700000001</v>
          </cell>
          <cell r="C247">
            <v>-5663949.3700000001</v>
          </cell>
          <cell r="D247">
            <v>0</v>
          </cell>
          <cell r="E247"/>
        </row>
        <row r="248">
          <cell r="A248" t="str">
            <v>3220000015  RESULTADO EJERCICIO 2007</v>
          </cell>
          <cell r="B248">
            <v>-6768874.1100000003</v>
          </cell>
          <cell r="C248">
            <v>-6768874.1100000003</v>
          </cell>
          <cell r="D248">
            <v>0</v>
          </cell>
          <cell r="E248"/>
        </row>
        <row r="249">
          <cell r="A249" t="str">
            <v>3220000016  RESULTADO EJERCICIO 2008</v>
          </cell>
          <cell r="B249">
            <v>-6772724.4199999999</v>
          </cell>
          <cell r="C249">
            <v>-6772724.4199999999</v>
          </cell>
          <cell r="D249">
            <v>0</v>
          </cell>
          <cell r="E249"/>
        </row>
        <row r="250">
          <cell r="A250" t="str">
            <v>3220000017  RESULTADO EJERCICIO 2009</v>
          </cell>
          <cell r="B250">
            <v>-7938236.8300000001</v>
          </cell>
          <cell r="C250">
            <v>-7938236.8300000001</v>
          </cell>
          <cell r="D250">
            <v>0</v>
          </cell>
          <cell r="E250"/>
        </row>
        <row r="251">
          <cell r="A251" t="str">
            <v>3220000018  RESULTADO EJERCICIO 2010</v>
          </cell>
          <cell r="B251">
            <v>-14074050.689999999</v>
          </cell>
          <cell r="C251">
            <v>-14074050.689999999</v>
          </cell>
          <cell r="D251">
            <v>0</v>
          </cell>
          <cell r="E251"/>
        </row>
        <row r="252">
          <cell r="A252" t="str">
            <v>3220000019  RESULTADO EJERCICIO 2011</v>
          </cell>
          <cell r="B252">
            <v>-11985129.42</v>
          </cell>
          <cell r="C252">
            <v>-11985129.42</v>
          </cell>
          <cell r="D252">
            <v>0</v>
          </cell>
          <cell r="E252"/>
        </row>
        <row r="253">
          <cell r="A253" t="str">
            <v>3220000020  RESULTADO EJERCICIO 2012</v>
          </cell>
          <cell r="B253">
            <v>-8494504.3000000007</v>
          </cell>
          <cell r="C253">
            <v>-8494504.3000000007</v>
          </cell>
          <cell r="D253">
            <v>0</v>
          </cell>
          <cell r="E253"/>
        </row>
        <row r="254">
          <cell r="A254" t="str">
            <v>3220000021  RESULTADO EJERCICIO 2013</v>
          </cell>
          <cell r="B254">
            <v>-9212768.8399999999</v>
          </cell>
          <cell r="C254">
            <v>-9212768.8399999999</v>
          </cell>
          <cell r="D254">
            <v>0</v>
          </cell>
          <cell r="E254"/>
        </row>
        <row r="255">
          <cell r="A255" t="str">
            <v>3220000022  RESULTADO DEL EJERCICIO 2014</v>
          </cell>
          <cell r="B255">
            <v>-4500355.09</v>
          </cell>
          <cell r="C255">
            <v>-4500355.09</v>
          </cell>
          <cell r="D255">
            <v>0</v>
          </cell>
          <cell r="E255"/>
        </row>
        <row r="256">
          <cell r="A256" t="str">
            <v>3220000023  RESULTADO DEL EJERCICIO 2015</v>
          </cell>
          <cell r="B256">
            <v>-5163396.55</v>
          </cell>
          <cell r="C256">
            <v>-5163396.55</v>
          </cell>
          <cell r="D256">
            <v>0</v>
          </cell>
          <cell r="E256"/>
        </row>
        <row r="257">
          <cell r="A257" t="str">
            <v>3220000024  RESULTADO DEL EJERCICIO 2016</v>
          </cell>
          <cell r="B257">
            <v>-18463190.030000001</v>
          </cell>
          <cell r="C257">
            <v>-18463190.030000001</v>
          </cell>
          <cell r="D257">
            <v>0</v>
          </cell>
          <cell r="E257"/>
        </row>
        <row r="258">
          <cell r="A258" t="str">
            <v>3220000025  RESULTADO DEL EJERCICIO 2017</v>
          </cell>
          <cell r="B258">
            <v>-19421704.350000001</v>
          </cell>
          <cell r="C258">
            <v>-19421704.350000001</v>
          </cell>
          <cell r="D258">
            <v>0</v>
          </cell>
          <cell r="E258"/>
        </row>
        <row r="259">
          <cell r="A259" t="str">
            <v>3220000026  RESULTADO DEL EJERCICIO 2018</v>
          </cell>
          <cell r="B259">
            <v>-24227299.940000001</v>
          </cell>
          <cell r="C259">
            <v>-24227299.940000001</v>
          </cell>
          <cell r="D259">
            <v>0</v>
          </cell>
          <cell r="E259"/>
        </row>
        <row r="260">
          <cell r="A260" t="str">
            <v>3220000027  RESULTADO DEL EJERCICIO 2019</v>
          </cell>
          <cell r="B260">
            <v>0</v>
          </cell>
          <cell r="C260">
            <v>-21751106.420000002</v>
          </cell>
          <cell r="D260">
            <v>-21751106.420000002</v>
          </cell>
          <cell r="E260"/>
        </row>
        <row r="261">
          <cell r="A261" t="str">
            <v>3220001000  CAPITALIZACIÓN RECURSOS PROPIOS</v>
          </cell>
          <cell r="B261">
            <v>8582189.25</v>
          </cell>
          <cell r="C261">
            <v>8986708.8900000006</v>
          </cell>
          <cell r="D261">
            <v>404519.64</v>
          </cell>
          <cell r="E261"/>
        </row>
        <row r="262">
          <cell r="A262" t="str">
            <v>3220001001  CAPITALIZACIÓN REMANENTES</v>
          </cell>
          <cell r="B262">
            <v>14134334.210000001</v>
          </cell>
          <cell r="C262">
            <v>15737559.92</v>
          </cell>
          <cell r="D262">
            <v>1603225.71</v>
          </cell>
          <cell r="E262"/>
        </row>
        <row r="263">
          <cell r="A263" t="str">
            <v>3220690201  APLICACIÓN DE REMANENTE PROPIO</v>
          </cell>
          <cell r="B263">
            <v>20170382.579999998</v>
          </cell>
          <cell r="C263">
            <v>20170382.579999998</v>
          </cell>
          <cell r="D263">
            <v>0</v>
          </cell>
          <cell r="E263"/>
        </row>
        <row r="264">
          <cell r="A264" t="str">
            <v>3220790201  APLICACIÓN DE REMANENTE PROPIO</v>
          </cell>
          <cell r="B264">
            <v>7860101.6799999997</v>
          </cell>
          <cell r="C264">
            <v>7860101.6799999997</v>
          </cell>
          <cell r="D264">
            <v>0</v>
          </cell>
          <cell r="E264"/>
        </row>
        <row r="265">
          <cell r="A265" t="str">
            <v>3221792001  REMANENTE CIERRE RECURSOS PROPIOS</v>
          </cell>
          <cell r="B265">
            <v>0</v>
          </cell>
          <cell r="C265">
            <v>55428.01</v>
          </cell>
          <cell r="D265">
            <v>55428.01</v>
          </cell>
          <cell r="E265"/>
        </row>
        <row r="266">
          <cell r="A266" t="str">
            <v>3221793001  REMANENTE CIERRE ESTATAL LIBRE DISPOSICION</v>
          </cell>
          <cell r="B266">
            <v>0</v>
          </cell>
          <cell r="C266">
            <v>6237183.4299999997</v>
          </cell>
          <cell r="D266">
            <v>6237183.4299999997</v>
          </cell>
          <cell r="E266"/>
        </row>
        <row r="267">
          <cell r="B267"/>
          <cell r="C267"/>
          <cell r="D267"/>
          <cell r="E267"/>
        </row>
        <row r="268">
          <cell r="A268" t="str">
            <v>SUB TOTAL</v>
          </cell>
          <cell r="B268">
            <v>-99979158.129999995</v>
          </cell>
          <cell r="C268">
            <v>-113429907.76000002</v>
          </cell>
          <cell r="D268">
            <v>-13450749.629999999</v>
          </cell>
          <cell r="E268">
            <v>0</v>
          </cell>
        </row>
        <row r="269">
          <cell r="A269" t="str">
            <v>VHP-02 PATRIMONIO GENERADO TOTAL</v>
          </cell>
          <cell r="B269">
            <v>-109450687.75</v>
          </cell>
          <cell r="C269">
            <v>-104990790.72000003</v>
          </cell>
          <cell r="D269">
            <v>4459897.0300000012</v>
          </cell>
          <cell r="E269">
            <v>0</v>
          </cell>
        </row>
        <row r="270">
          <cell r="E270"/>
        </row>
        <row r="271">
          <cell r="A271" t="str">
            <v>EFE-01 FLUJO DE EFECTIVO</v>
          </cell>
          <cell r="B271" t="str">
            <v>SALDO INICIAL</v>
          </cell>
          <cell r="C271" t="str">
            <v>SALDO FINAL</v>
          </cell>
          <cell r="D271" t="str">
            <v>FLUJO</v>
          </cell>
          <cell r="E271"/>
        </row>
        <row r="272">
          <cell r="A272" t="str">
            <v>1112103001  BANORTE 0105022200</v>
          </cell>
          <cell r="B272">
            <v>1741415.16</v>
          </cell>
          <cell r="C272">
            <v>3490201.51</v>
          </cell>
          <cell r="D272">
            <v>1748786.35</v>
          </cell>
          <cell r="E272"/>
        </row>
        <row r="273">
          <cell r="A273" t="str">
            <v>1112107001  SANTANDER 65-50068582-8</v>
          </cell>
          <cell r="B273">
            <v>337803.19</v>
          </cell>
          <cell r="C273">
            <v>6262457.04</v>
          </cell>
          <cell r="D273">
            <v>5924653.8499999996</v>
          </cell>
          <cell r="E273"/>
        </row>
        <row r="274">
          <cell r="A274" t="str">
            <v>1112 Bancos/Tesoreria</v>
          </cell>
          <cell r="B274">
            <v>2079218.3499999999</v>
          </cell>
          <cell r="C274">
            <v>9752658.5500000007</v>
          </cell>
          <cell r="D274">
            <v>7673440.1999999993</v>
          </cell>
          <cell r="E274"/>
        </row>
        <row r="275">
          <cell r="A275" t="str">
            <v>EFE-01   TOTAL</v>
          </cell>
          <cell r="B275">
            <v>2079218.3499999999</v>
          </cell>
          <cell r="C275">
            <v>9752658.5500000007</v>
          </cell>
          <cell r="D275">
            <v>7673440.1999999993</v>
          </cell>
          <cell r="E275"/>
        </row>
        <row r="276">
          <cell r="E276"/>
        </row>
        <row r="277">
          <cell r="A277" t="str">
            <v>EFE-02 ADQ. BIENES MUEBLES E INMUEBLES</v>
          </cell>
          <cell r="B277" t="str">
            <v>FLUJO</v>
          </cell>
          <cell r="C277" t="str">
            <v>% SUB</v>
          </cell>
          <cell r="E277"/>
        </row>
        <row r="278">
          <cell r="A278" t="str">
            <v>1241 Mobiliario y Equipo de Administraci</v>
          </cell>
          <cell r="B278">
            <v>0</v>
          </cell>
          <cell r="C278">
            <v>0</v>
          </cell>
          <cell r="E278"/>
        </row>
        <row r="279">
          <cell r="A279" t="str">
            <v>1242 Mobiliario y Equipo Educacional y R</v>
          </cell>
          <cell r="B279">
            <v>0</v>
          </cell>
          <cell r="C279">
            <v>0</v>
          </cell>
          <cell r="E279"/>
        </row>
        <row r="280">
          <cell r="A280" t="str">
            <v>1244 Equipo de Transporte</v>
          </cell>
          <cell r="B280">
            <v>0</v>
          </cell>
          <cell r="C280">
            <v>0</v>
          </cell>
          <cell r="E280"/>
        </row>
        <row r="281">
          <cell r="A281" t="str">
            <v>1246 Maquinaria, Otros Equipos y Herrami</v>
          </cell>
          <cell r="B281">
            <v>12261.21</v>
          </cell>
          <cell r="C281">
            <v>0</v>
          </cell>
          <cell r="E281"/>
        </row>
        <row r="282">
          <cell r="A282" t="str">
            <v>MUEBLES</v>
          </cell>
          <cell r="B282">
            <v>12261.21</v>
          </cell>
          <cell r="C282">
            <v>0</v>
          </cell>
          <cell r="E282"/>
        </row>
        <row r="283">
          <cell r="A283" t="str">
            <v>EFE-02   TOTAL</v>
          </cell>
          <cell r="B283">
            <v>12261.21</v>
          </cell>
          <cell r="C283">
            <v>0</v>
          </cell>
          <cell r="E283"/>
        </row>
        <row r="284">
          <cell r="A284" t="str">
            <v>1123    DEUDORES DIVERSOS POR COBRAR A CORTO PLAZO</v>
          </cell>
          <cell r="B284"/>
          <cell r="C284"/>
          <cell r="D284"/>
          <cell r="E284"/>
        </row>
        <row r="285">
          <cell r="A285"/>
          <cell r="B285"/>
          <cell r="C285">
            <v>1</v>
          </cell>
          <cell r="D285"/>
          <cell r="E285"/>
        </row>
        <row r="286">
          <cell r="A286" t="str">
            <v>CUENTA</v>
          </cell>
          <cell r="B286" t="str">
            <v>NOMBRE DE LA CUENTA</v>
          </cell>
          <cell r="C286" t="str">
            <v>IMPORTE</v>
          </cell>
          <cell r="D286" t="str">
            <v>A 90 días</v>
          </cell>
          <cell r="E286" t="str">
            <v>A 180 días</v>
          </cell>
        </row>
        <row r="287">
          <cell r="A287">
            <v>1123101002</v>
          </cell>
          <cell r="B287" t="str">
            <v>GASTOS A RESERVA DE COMPROBAR</v>
          </cell>
          <cell r="C287">
            <v>173128.1</v>
          </cell>
          <cell r="D287">
            <v>173128.1</v>
          </cell>
          <cell r="E287"/>
        </row>
        <row r="288">
          <cell r="A288">
            <v>1123102001</v>
          </cell>
          <cell r="B288" t="str">
            <v>FUNCIONARIOS Y EMPLEADOS</v>
          </cell>
          <cell r="C288">
            <v>0</v>
          </cell>
          <cell r="D288">
            <v>0</v>
          </cell>
          <cell r="E288"/>
        </row>
        <row r="289">
          <cell r="A289">
            <v>1123103105</v>
          </cell>
          <cell r="B289" t="str">
            <v>IVA PENDIENTE DE ACREDITAR</v>
          </cell>
          <cell r="C289">
            <v>79785.23</v>
          </cell>
          <cell r="D289">
            <v>79785.23</v>
          </cell>
          <cell r="E289"/>
        </row>
        <row r="290">
          <cell r="A290">
            <v>1123103110</v>
          </cell>
          <cell r="B290" t="str">
            <v>IVA A FAVOR</v>
          </cell>
          <cell r="C290">
            <v>15921.73</v>
          </cell>
          <cell r="D290">
            <v>15921.73</v>
          </cell>
          <cell r="E290"/>
        </row>
        <row r="291">
          <cell r="A291" t="str">
            <v>1123103301</v>
          </cell>
          <cell r="B291" t="str">
            <v>SUBSIDIO AL EMPLEO</v>
          </cell>
          <cell r="C291">
            <v>0</v>
          </cell>
          <cell r="D291">
            <v>0</v>
          </cell>
          <cell r="E291"/>
        </row>
        <row r="292">
          <cell r="A292">
            <v>1123106001</v>
          </cell>
          <cell r="B292" t="str">
            <v>OTROS DEUDORES DIVERSOS</v>
          </cell>
          <cell r="C292">
            <v>0</v>
          </cell>
          <cell r="D292">
            <v>0</v>
          </cell>
          <cell r="E292"/>
        </row>
        <row r="293">
          <cell r="A293">
            <v>0</v>
          </cell>
          <cell r="B293"/>
          <cell r="C293"/>
          <cell r="D293" t="str">
            <v>.</v>
          </cell>
          <cell r="E293"/>
        </row>
        <row r="294">
          <cell r="A294"/>
          <cell r="B294"/>
          <cell r="C294"/>
          <cell r="D294"/>
          <cell r="E294"/>
        </row>
        <row r="295">
          <cell r="A295"/>
          <cell r="B295"/>
          <cell r="C295"/>
          <cell r="D295"/>
          <cell r="E295"/>
        </row>
        <row r="296">
          <cell r="A296"/>
          <cell r="B296" t="str">
            <v>TOTAL_1123</v>
          </cell>
          <cell r="C296">
            <v>268835.06</v>
          </cell>
          <cell r="D296">
            <v>268835.06</v>
          </cell>
          <cell r="E296">
            <v>0</v>
          </cell>
        </row>
        <row r="297">
          <cell r="A297"/>
          <cell r="B297"/>
          <cell r="C297"/>
          <cell r="D297"/>
          <cell r="E297"/>
        </row>
        <row r="298">
          <cell r="A298"/>
          <cell r="B298"/>
          <cell r="C298"/>
          <cell r="D298"/>
          <cell r="E298"/>
        </row>
        <row r="299">
          <cell r="A299" t="str">
            <v>1125    DEUDORES POR ANTICIPOS DE TESORERÍA A CORTO PLAZO</v>
          </cell>
          <cell r="B299"/>
          <cell r="C299"/>
          <cell r="D299"/>
          <cell r="E299"/>
        </row>
        <row r="300">
          <cell r="A300"/>
          <cell r="B300"/>
          <cell r="C300"/>
          <cell r="D300"/>
          <cell r="E300"/>
        </row>
        <row r="301">
          <cell r="A301" t="str">
            <v>CUENTA</v>
          </cell>
          <cell r="B301" t="str">
            <v>NOMBRE DE LA CUENTA</v>
          </cell>
          <cell r="C301" t="str">
            <v>IMPORTE</v>
          </cell>
          <cell r="D301" t="str">
            <v>A 90 días</v>
          </cell>
          <cell r="E301" t="str">
            <v>A 180 días</v>
          </cell>
        </row>
        <row r="302">
          <cell r="A302" t="str">
            <v>1125102001</v>
          </cell>
          <cell r="B302" t="str">
            <v>FONDO FIJO</v>
          </cell>
          <cell r="C302">
            <v>37000</v>
          </cell>
          <cell r="D302">
            <v>37000</v>
          </cell>
          <cell r="E302"/>
        </row>
        <row r="303">
          <cell r="A303"/>
          <cell r="B303"/>
          <cell r="C303"/>
          <cell r="D303"/>
          <cell r="E303"/>
        </row>
        <row r="304">
          <cell r="A304"/>
          <cell r="B304"/>
          <cell r="C304"/>
          <cell r="D304"/>
          <cell r="E304"/>
        </row>
        <row r="305">
          <cell r="A305"/>
          <cell r="B305"/>
          <cell r="C305"/>
          <cell r="D305"/>
          <cell r="E305"/>
        </row>
        <row r="306">
          <cell r="A306"/>
          <cell r="B306" t="str">
            <v>TOTAL_1125</v>
          </cell>
          <cell r="C306">
            <v>37000</v>
          </cell>
          <cell r="D306">
            <v>37000</v>
          </cell>
          <cell r="E306">
            <v>0</v>
          </cell>
        </row>
        <row r="307">
          <cell r="A307"/>
          <cell r="B307"/>
          <cell r="C307"/>
          <cell r="D307"/>
          <cell r="E307"/>
        </row>
        <row r="308">
          <cell r="A308"/>
          <cell r="B308"/>
          <cell r="C308"/>
          <cell r="D308"/>
          <cell r="E308"/>
        </row>
        <row r="309">
          <cell r="A309" t="str">
            <v>1126    PRÉSTAMOS OTORGADOS A CORTO PLAZO</v>
          </cell>
          <cell r="B309"/>
          <cell r="C309"/>
          <cell r="D309"/>
          <cell r="E309"/>
        </row>
        <row r="310">
          <cell r="A310"/>
          <cell r="B310"/>
          <cell r="C310"/>
          <cell r="D310"/>
          <cell r="E310"/>
        </row>
        <row r="311">
          <cell r="A311" t="str">
            <v>CUENTA</v>
          </cell>
          <cell r="B311" t="str">
            <v>NOMBRE DE LA CUENTA</v>
          </cell>
          <cell r="C311" t="str">
            <v>IMPORTE</v>
          </cell>
          <cell r="D311" t="str">
            <v>A 90 días</v>
          </cell>
          <cell r="E311" t="str">
            <v>A 180 días</v>
          </cell>
        </row>
        <row r="312">
          <cell r="A312" t="str">
            <v>NO APLICA</v>
          </cell>
          <cell r="B312" t="str">
            <v>NO APLICA</v>
          </cell>
          <cell r="C312"/>
          <cell r="D312"/>
          <cell r="E312"/>
        </row>
        <row r="313">
          <cell r="A313"/>
          <cell r="B313"/>
          <cell r="C313"/>
          <cell r="D313"/>
          <cell r="E313"/>
        </row>
        <row r="314">
          <cell r="A314"/>
          <cell r="B314"/>
          <cell r="C314"/>
          <cell r="D314"/>
          <cell r="E314"/>
        </row>
        <row r="315">
          <cell r="A315"/>
          <cell r="B315"/>
          <cell r="C315"/>
          <cell r="D315"/>
          <cell r="E315"/>
        </row>
        <row r="316">
          <cell r="A316"/>
          <cell r="B316" t="str">
            <v>TOTAL_1126</v>
          </cell>
          <cell r="C316">
            <v>0</v>
          </cell>
          <cell r="D316">
            <v>0</v>
          </cell>
          <cell r="E316">
            <v>0</v>
          </cell>
        </row>
        <row r="317">
          <cell r="A317"/>
          <cell r="B317"/>
          <cell r="C317"/>
          <cell r="D317"/>
          <cell r="E317"/>
        </row>
        <row r="318">
          <cell r="A318"/>
          <cell r="B318"/>
          <cell r="C318"/>
          <cell r="D318"/>
          <cell r="E318"/>
        </row>
        <row r="319">
          <cell r="A319" t="str">
            <v>1129    OTROS DERECHOS A RECIBIR EFECTIVO O EQUIVALENTES A CORTO PLAZO</v>
          </cell>
          <cell r="B319"/>
          <cell r="C319"/>
          <cell r="D319"/>
          <cell r="E319"/>
        </row>
        <row r="320">
          <cell r="A320"/>
          <cell r="B320"/>
          <cell r="C320"/>
          <cell r="D320"/>
          <cell r="E320"/>
        </row>
        <row r="321">
          <cell r="A321" t="str">
            <v>CUENTA</v>
          </cell>
          <cell r="B321" t="str">
            <v>NOMBRE DE LA CUENTA</v>
          </cell>
          <cell r="C321" t="str">
            <v>IMPORTE</v>
          </cell>
          <cell r="D321" t="str">
            <v>A 90 días</v>
          </cell>
          <cell r="E321" t="str">
            <v>A 180 días</v>
          </cell>
        </row>
        <row r="322">
          <cell r="A322" t="str">
            <v>NO APLICA</v>
          </cell>
          <cell r="B322" t="str">
            <v>NO APLICA</v>
          </cell>
          <cell r="C322"/>
          <cell r="D322"/>
          <cell r="E322"/>
        </row>
        <row r="323">
          <cell r="A323"/>
          <cell r="B323"/>
          <cell r="C323"/>
          <cell r="D323"/>
          <cell r="E323"/>
        </row>
        <row r="324">
          <cell r="A324"/>
          <cell r="B324"/>
          <cell r="C324"/>
          <cell r="D324"/>
          <cell r="E324"/>
        </row>
        <row r="325">
          <cell r="A325"/>
          <cell r="B325"/>
          <cell r="C325"/>
          <cell r="D325"/>
          <cell r="E325"/>
        </row>
        <row r="326">
          <cell r="A326"/>
          <cell r="B326" t="str">
            <v>TOTAL_1129</v>
          </cell>
          <cell r="C326">
            <v>0</v>
          </cell>
          <cell r="D326">
            <v>0</v>
          </cell>
          <cell r="E326">
            <v>0</v>
          </cell>
        </row>
        <row r="327">
          <cell r="A327"/>
          <cell r="B327"/>
          <cell r="C327"/>
          <cell r="D327"/>
          <cell r="E327"/>
        </row>
        <row r="328">
          <cell r="A328"/>
          <cell r="B328"/>
          <cell r="C328"/>
          <cell r="D328"/>
          <cell r="E328"/>
        </row>
        <row r="329">
          <cell r="A329" t="str">
            <v>1130    DERECHOS A RECIBIR BIENES O SERVICIOS</v>
          </cell>
          <cell r="B329"/>
          <cell r="C329"/>
          <cell r="D329"/>
          <cell r="E329"/>
        </row>
        <row r="330">
          <cell r="A330"/>
          <cell r="B330"/>
          <cell r="C330"/>
          <cell r="D330"/>
          <cell r="E330"/>
        </row>
        <row r="331">
          <cell r="A331" t="str">
            <v>CUENTA</v>
          </cell>
          <cell r="B331" t="str">
            <v>NOMBRE DE LA CUENTA</v>
          </cell>
          <cell r="C331" t="str">
            <v>IMPORTE</v>
          </cell>
          <cell r="D331" t="str">
            <v>A 90 días</v>
          </cell>
          <cell r="E331" t="str">
            <v>A 180 días</v>
          </cell>
        </row>
        <row r="332">
          <cell r="A332" t="str">
            <v>1131001001</v>
          </cell>
          <cell r="B332" t="str">
            <v>ANTICIPO A PROVEEDORES</v>
          </cell>
          <cell r="C332">
            <v>2757094.82</v>
          </cell>
          <cell r="D332">
            <v>2757094.82</v>
          </cell>
          <cell r="E332"/>
        </row>
        <row r="333">
          <cell r="A333"/>
          <cell r="B333"/>
          <cell r="C333"/>
          <cell r="D333"/>
          <cell r="E333"/>
        </row>
        <row r="334">
          <cell r="A334"/>
          <cell r="B334"/>
          <cell r="C334"/>
          <cell r="D334"/>
          <cell r="E334"/>
        </row>
        <row r="335">
          <cell r="A335"/>
          <cell r="B335"/>
          <cell r="C335"/>
          <cell r="D335"/>
          <cell r="E335"/>
        </row>
        <row r="336">
          <cell r="A336"/>
          <cell r="B336"/>
          <cell r="C336"/>
          <cell r="D336"/>
          <cell r="E336"/>
        </row>
        <row r="337">
          <cell r="A337"/>
          <cell r="B337"/>
          <cell r="C337"/>
          <cell r="D337"/>
          <cell r="E337"/>
        </row>
        <row r="338">
          <cell r="A338"/>
          <cell r="B338"/>
          <cell r="C338"/>
          <cell r="D338"/>
          <cell r="E338"/>
        </row>
        <row r="339">
          <cell r="A339"/>
          <cell r="B339"/>
          <cell r="C339"/>
          <cell r="D339"/>
          <cell r="E339"/>
        </row>
        <row r="340">
          <cell r="A340"/>
          <cell r="B340"/>
          <cell r="C340"/>
          <cell r="D340"/>
          <cell r="E340"/>
        </row>
        <row r="341">
          <cell r="A341"/>
          <cell r="B341"/>
          <cell r="C341"/>
          <cell r="D341"/>
          <cell r="E341"/>
        </row>
        <row r="342">
          <cell r="A342"/>
          <cell r="B342"/>
          <cell r="C342"/>
          <cell r="D342"/>
          <cell r="E342"/>
        </row>
        <row r="343">
          <cell r="A343"/>
          <cell r="B343"/>
          <cell r="C343"/>
          <cell r="D343"/>
          <cell r="E343"/>
        </row>
        <row r="344">
          <cell r="A344"/>
          <cell r="B344"/>
          <cell r="C344"/>
          <cell r="D344"/>
          <cell r="E344"/>
        </row>
        <row r="345">
          <cell r="A345"/>
          <cell r="B345"/>
          <cell r="C345"/>
          <cell r="D345"/>
          <cell r="E345"/>
        </row>
        <row r="346">
          <cell r="A346"/>
          <cell r="B346"/>
          <cell r="C346"/>
          <cell r="D346"/>
          <cell r="E346"/>
        </row>
        <row r="347">
          <cell r="A347"/>
          <cell r="B347"/>
          <cell r="C347"/>
          <cell r="D347"/>
          <cell r="E347"/>
        </row>
        <row r="348">
          <cell r="A348"/>
          <cell r="B348"/>
          <cell r="C348"/>
          <cell r="D348"/>
          <cell r="E348"/>
        </row>
        <row r="349">
          <cell r="A349"/>
          <cell r="B349"/>
          <cell r="C349"/>
          <cell r="D349"/>
          <cell r="E349"/>
        </row>
        <row r="350">
          <cell r="A350"/>
          <cell r="B350"/>
          <cell r="C350"/>
          <cell r="D350"/>
          <cell r="E350"/>
        </row>
        <row r="351">
          <cell r="A351"/>
          <cell r="B351"/>
          <cell r="C351"/>
          <cell r="D351"/>
          <cell r="E351"/>
        </row>
        <row r="352">
          <cell r="A352"/>
          <cell r="B352"/>
          <cell r="C352"/>
          <cell r="D352"/>
          <cell r="E352"/>
        </row>
        <row r="353">
          <cell r="A353"/>
          <cell r="B353"/>
          <cell r="C353"/>
          <cell r="D353"/>
          <cell r="E353"/>
        </row>
        <row r="354">
          <cell r="A354"/>
          <cell r="B354"/>
          <cell r="C354"/>
          <cell r="D354"/>
          <cell r="E354"/>
        </row>
        <row r="355">
          <cell r="A355"/>
          <cell r="B355"/>
          <cell r="C355"/>
          <cell r="D355"/>
          <cell r="E355"/>
        </row>
        <row r="356">
          <cell r="A356"/>
          <cell r="B356" t="str">
            <v>TOTAL_1130</v>
          </cell>
          <cell r="C356">
            <v>2757094.82</v>
          </cell>
          <cell r="D356">
            <v>2757094.82</v>
          </cell>
          <cell r="E356">
            <v>0</v>
          </cell>
        </row>
        <row r="357">
          <cell r="A357"/>
          <cell r="B357"/>
          <cell r="C357"/>
          <cell r="D357"/>
          <cell r="E357"/>
        </row>
        <row r="358">
          <cell r="A358"/>
          <cell r="B358"/>
          <cell r="C358"/>
          <cell r="D358"/>
          <cell r="E358"/>
        </row>
        <row r="359">
          <cell r="A359" t="str">
            <v>1221    DOCUMENTOS POR COBRAR A LARGO PLAZO</v>
          </cell>
          <cell r="B359"/>
          <cell r="C359"/>
          <cell r="D359"/>
          <cell r="E359"/>
        </row>
        <row r="360">
          <cell r="A360"/>
          <cell r="B360"/>
          <cell r="C360"/>
          <cell r="D360"/>
          <cell r="E360"/>
        </row>
        <row r="361">
          <cell r="A361" t="str">
            <v>CUENTA</v>
          </cell>
          <cell r="B361" t="str">
            <v>NOMBRE DE LA CUENTA</v>
          </cell>
          <cell r="C361" t="str">
            <v>IMPORTE</v>
          </cell>
          <cell r="D361" t="str">
            <v>A 90 días</v>
          </cell>
          <cell r="E361" t="str">
            <v>A 180 días</v>
          </cell>
        </row>
        <row r="362">
          <cell r="A362" t="str">
            <v>NO APLICA</v>
          </cell>
          <cell r="B362" t="str">
            <v>NO APLICA</v>
          </cell>
          <cell r="C362"/>
          <cell r="D362"/>
          <cell r="E362"/>
        </row>
        <row r="363">
          <cell r="A363"/>
          <cell r="B363"/>
          <cell r="C363"/>
          <cell r="D363"/>
          <cell r="E363"/>
        </row>
        <row r="364">
          <cell r="A364"/>
          <cell r="B364"/>
          <cell r="C364"/>
          <cell r="D364"/>
          <cell r="E364"/>
        </row>
        <row r="365">
          <cell r="A365"/>
          <cell r="B365"/>
          <cell r="C365"/>
          <cell r="D365"/>
          <cell r="E365"/>
        </row>
        <row r="366">
          <cell r="A366"/>
          <cell r="B366" t="str">
            <v>TOTAL_1221</v>
          </cell>
          <cell r="C366">
            <v>0</v>
          </cell>
          <cell r="D366">
            <v>0</v>
          </cell>
          <cell r="E366">
            <v>0</v>
          </cell>
        </row>
        <row r="367">
          <cell r="A367"/>
          <cell r="B367"/>
          <cell r="C367"/>
          <cell r="D367"/>
          <cell r="E367"/>
        </row>
        <row r="368">
          <cell r="A368"/>
          <cell r="B368"/>
          <cell r="C368"/>
          <cell r="D368"/>
          <cell r="E368"/>
        </row>
        <row r="369">
          <cell r="A369" t="str">
            <v>1222    DEUDORES DIVERSOS A LARGO PLAZO</v>
          </cell>
          <cell r="B369"/>
          <cell r="C369"/>
          <cell r="D369"/>
          <cell r="E369"/>
        </row>
        <row r="370">
          <cell r="A370"/>
          <cell r="B370"/>
          <cell r="C370"/>
          <cell r="D370"/>
          <cell r="E370"/>
        </row>
        <row r="371">
          <cell r="A371" t="str">
            <v>CUENTA</v>
          </cell>
          <cell r="B371" t="str">
            <v>NOMBRE DE LA CUENTA</v>
          </cell>
          <cell r="C371" t="str">
            <v>IMPORTE</v>
          </cell>
          <cell r="D371" t="str">
            <v>A 90 días</v>
          </cell>
          <cell r="E371" t="str">
            <v>A 180 días</v>
          </cell>
        </row>
        <row r="372">
          <cell r="A372" t="str">
            <v>NO APLICA</v>
          </cell>
          <cell r="B372" t="str">
            <v>NO APLICA</v>
          </cell>
          <cell r="C372"/>
          <cell r="D372"/>
          <cell r="E372"/>
        </row>
        <row r="373">
          <cell r="A373"/>
          <cell r="B373"/>
          <cell r="C373"/>
          <cell r="D373"/>
          <cell r="E373"/>
        </row>
        <row r="374">
          <cell r="A374"/>
          <cell r="B374"/>
          <cell r="C374"/>
          <cell r="D374"/>
          <cell r="E374"/>
        </row>
        <row r="375">
          <cell r="A375"/>
          <cell r="B375"/>
          <cell r="C375"/>
          <cell r="D375"/>
          <cell r="E375"/>
        </row>
        <row r="376">
          <cell r="A376"/>
          <cell r="B376" t="str">
            <v>TOTAL_1222</v>
          </cell>
          <cell r="C376">
            <v>0</v>
          </cell>
          <cell r="D376">
            <v>0</v>
          </cell>
          <cell r="E376">
            <v>0</v>
          </cell>
        </row>
        <row r="377">
          <cell r="A377"/>
          <cell r="B377"/>
          <cell r="C377"/>
          <cell r="D377"/>
          <cell r="E377"/>
        </row>
        <row r="378">
          <cell r="A378"/>
          <cell r="B378"/>
          <cell r="C378"/>
          <cell r="D378"/>
          <cell r="E378"/>
        </row>
        <row r="379">
          <cell r="A379" t="str">
            <v>1224    PRÉSTAMOS OTORGADOS A LARGO PLAZO</v>
          </cell>
          <cell r="B379"/>
          <cell r="C379"/>
          <cell r="D379"/>
          <cell r="E379"/>
        </row>
        <row r="380">
          <cell r="A380"/>
          <cell r="B380"/>
          <cell r="C380"/>
          <cell r="D380"/>
          <cell r="E380"/>
        </row>
        <row r="381">
          <cell r="A381" t="str">
            <v>CUENTA</v>
          </cell>
          <cell r="B381" t="str">
            <v>NOMBRE DE LA CUENTA</v>
          </cell>
          <cell r="C381" t="str">
            <v>IMPORTE</v>
          </cell>
          <cell r="D381" t="str">
            <v>A 90 días</v>
          </cell>
          <cell r="E381" t="str">
            <v>A 180 días</v>
          </cell>
        </row>
        <row r="382">
          <cell r="A382" t="str">
            <v>NO APLICA</v>
          </cell>
          <cell r="B382" t="str">
            <v>NO APLICA</v>
          </cell>
          <cell r="C382"/>
          <cell r="D382"/>
          <cell r="E382"/>
        </row>
        <row r="383">
          <cell r="A383"/>
          <cell r="B383"/>
          <cell r="C383"/>
          <cell r="D383"/>
          <cell r="E383"/>
        </row>
        <row r="384">
          <cell r="A384"/>
          <cell r="B384"/>
          <cell r="C384"/>
          <cell r="D384"/>
          <cell r="E384"/>
        </row>
        <row r="385">
          <cell r="A385"/>
          <cell r="B385"/>
          <cell r="C385"/>
          <cell r="D385"/>
          <cell r="E385"/>
        </row>
        <row r="386">
          <cell r="A386"/>
          <cell r="B386" t="str">
            <v>TOTAL_1224</v>
          </cell>
          <cell r="C386">
            <v>0</v>
          </cell>
          <cell r="D386">
            <v>0</v>
          </cell>
          <cell r="E386">
            <v>0</v>
          </cell>
        </row>
        <row r="387">
          <cell r="A387"/>
          <cell r="B387"/>
          <cell r="C387"/>
          <cell r="D387"/>
          <cell r="E387"/>
        </row>
        <row r="388">
          <cell r="A388"/>
          <cell r="B388"/>
          <cell r="C388"/>
          <cell r="D388"/>
          <cell r="E388"/>
        </row>
        <row r="389">
          <cell r="A389" t="str">
            <v>1229    OTROS DERECHOS A RECIBIR EFECTIVO O EQUIVALENTES A LARGO PLAZO</v>
          </cell>
          <cell r="B389"/>
          <cell r="C389"/>
          <cell r="D389"/>
          <cell r="E389"/>
        </row>
        <row r="390">
          <cell r="A390"/>
          <cell r="B390"/>
          <cell r="C390"/>
          <cell r="D390"/>
          <cell r="E390"/>
        </row>
        <row r="391">
          <cell r="A391" t="str">
            <v>CUENTA</v>
          </cell>
          <cell r="B391" t="str">
            <v>NOMBRE DE LA CUENTA</v>
          </cell>
          <cell r="C391" t="str">
            <v>IMPORTE</v>
          </cell>
          <cell r="D391" t="str">
            <v>A 90 días</v>
          </cell>
          <cell r="E391" t="str">
            <v>A 180 días</v>
          </cell>
        </row>
        <row r="392">
          <cell r="A392" t="str">
            <v>NO APLICA</v>
          </cell>
          <cell r="B392" t="str">
            <v>NO APLICA</v>
          </cell>
          <cell r="C392"/>
          <cell r="D392"/>
          <cell r="E392"/>
        </row>
        <row r="393">
          <cell r="A393"/>
          <cell r="B393"/>
          <cell r="C393"/>
          <cell r="D393"/>
          <cell r="E393"/>
        </row>
        <row r="394">
          <cell r="A394"/>
          <cell r="B394"/>
          <cell r="C394"/>
          <cell r="D394"/>
          <cell r="E394"/>
        </row>
        <row r="395">
          <cell r="A395"/>
          <cell r="B395"/>
          <cell r="C395"/>
          <cell r="D395"/>
          <cell r="E395"/>
        </row>
        <row r="396">
          <cell r="A396"/>
          <cell r="B396" t="str">
            <v>TOTAL_1229</v>
          </cell>
          <cell r="C396">
            <v>0</v>
          </cell>
          <cell r="D396">
            <v>0</v>
          </cell>
          <cell r="E396">
            <v>0</v>
          </cell>
        </row>
        <row r="397">
          <cell r="A397"/>
          <cell r="B397"/>
          <cell r="C397"/>
          <cell r="D397"/>
          <cell r="E397"/>
        </row>
        <row r="398">
          <cell r="A398"/>
          <cell r="B398"/>
          <cell r="C398"/>
          <cell r="D398"/>
          <cell r="E398"/>
        </row>
        <row r="399">
          <cell r="A399"/>
          <cell r="B399"/>
          <cell r="C399"/>
          <cell r="D399"/>
          <cell r="E399"/>
        </row>
        <row r="400">
          <cell r="A400"/>
          <cell r="B400"/>
          <cell r="C400"/>
          <cell r="D400"/>
          <cell r="E400"/>
        </row>
        <row r="401">
          <cell r="A401"/>
          <cell r="B401"/>
          <cell r="C401"/>
          <cell r="D401"/>
          <cell r="E401"/>
        </row>
        <row r="402">
          <cell r="A402"/>
          <cell r="B402"/>
          <cell r="C402"/>
          <cell r="D402"/>
          <cell r="E402"/>
        </row>
        <row r="403">
          <cell r="A403" t="str">
            <v>DE DESGLOSE</v>
          </cell>
          <cell r="B403"/>
          <cell r="C403"/>
          <cell r="D403"/>
          <cell r="E403"/>
        </row>
        <row r="404">
          <cell r="A404" t="str">
            <v>INFORMACIÓN CONTABLE</v>
          </cell>
          <cell r="B404"/>
          <cell r="C404"/>
          <cell r="D404"/>
          <cell r="E404"/>
        </row>
        <row r="405">
          <cell r="A405"/>
          <cell r="B405"/>
          <cell r="C405"/>
          <cell r="D405"/>
          <cell r="E405"/>
        </row>
        <row r="406">
          <cell r="A406"/>
          <cell r="B406"/>
          <cell r="C406"/>
          <cell r="D406"/>
          <cell r="E406"/>
        </row>
        <row r="407">
          <cell r="A407" t="str">
            <v>1190    OTROS ACTIVOS CIRCULANTES</v>
          </cell>
          <cell r="B407"/>
          <cell r="C407"/>
          <cell r="D407" t="str">
            <v>NOTA:   ESF-11</v>
          </cell>
          <cell r="E407"/>
        </row>
        <row r="408">
          <cell r="A408"/>
          <cell r="B408"/>
          <cell r="C408"/>
          <cell r="D408"/>
          <cell r="E408"/>
        </row>
        <row r="409">
          <cell r="A409" t="str">
            <v>CUENTA</v>
          </cell>
          <cell r="B409" t="str">
            <v>NOMBRE DE LA CUENTA</v>
          </cell>
          <cell r="C409" t="str">
            <v>MONTO</v>
          </cell>
          <cell r="D409" t="str">
            <v>CARACTERÍSTICAS</v>
          </cell>
          <cell r="E409"/>
        </row>
        <row r="410">
          <cell r="A410">
            <v>1191001001</v>
          </cell>
          <cell r="B410" t="str">
            <v>DEPOSITOS EN GARANTIA SERV.</v>
          </cell>
          <cell r="C410">
            <v>285728.87</v>
          </cell>
          <cell r="D410"/>
          <cell r="E410"/>
        </row>
        <row r="411">
          <cell r="A411"/>
          <cell r="B411"/>
          <cell r="C411"/>
          <cell r="D411"/>
          <cell r="E411"/>
        </row>
        <row r="412">
          <cell r="A412"/>
          <cell r="B412"/>
          <cell r="C412"/>
          <cell r="D412"/>
          <cell r="E412"/>
        </row>
        <row r="413">
          <cell r="A413"/>
          <cell r="B413" t="str">
            <v>TOTAL_1190</v>
          </cell>
          <cell r="C413">
            <v>285728.87</v>
          </cell>
          <cell r="D413"/>
          <cell r="E413"/>
        </row>
        <row r="414">
          <cell r="A414"/>
          <cell r="B414"/>
          <cell r="C414"/>
          <cell r="D414"/>
          <cell r="E414"/>
        </row>
        <row r="415">
          <cell r="A415"/>
          <cell r="B415"/>
          <cell r="C415"/>
          <cell r="D415"/>
          <cell r="E415"/>
        </row>
        <row r="416">
          <cell r="A416"/>
          <cell r="B416"/>
          <cell r="C416"/>
          <cell r="D416"/>
          <cell r="E416"/>
        </row>
        <row r="417">
          <cell r="A417"/>
          <cell r="B417"/>
          <cell r="C417"/>
          <cell r="D417"/>
          <cell r="E417"/>
        </row>
        <row r="418">
          <cell r="A418"/>
          <cell r="B418"/>
          <cell r="C418"/>
          <cell r="D418"/>
          <cell r="E418"/>
        </row>
        <row r="419">
          <cell r="A419"/>
          <cell r="B419"/>
          <cell r="C419"/>
          <cell r="D419"/>
          <cell r="E419"/>
        </row>
        <row r="420">
          <cell r="A420"/>
          <cell r="B420"/>
          <cell r="C420"/>
          <cell r="D420"/>
          <cell r="E420"/>
        </row>
        <row r="421">
          <cell r="A421"/>
          <cell r="B421"/>
          <cell r="C421"/>
          <cell r="D421"/>
          <cell r="E421"/>
        </row>
        <row r="422">
          <cell r="A422"/>
          <cell r="B422"/>
          <cell r="C422"/>
          <cell r="D422"/>
          <cell r="E422"/>
        </row>
        <row r="423">
          <cell r="A423"/>
          <cell r="B423"/>
          <cell r="C423"/>
          <cell r="D423"/>
          <cell r="E423"/>
        </row>
        <row r="424">
          <cell r="A424"/>
          <cell r="B424"/>
          <cell r="C424"/>
          <cell r="D424"/>
          <cell r="E424"/>
        </row>
        <row r="425">
          <cell r="A425"/>
          <cell r="B425"/>
          <cell r="C425"/>
          <cell r="D425"/>
          <cell r="E425"/>
        </row>
        <row r="426">
          <cell r="A426"/>
          <cell r="B426"/>
          <cell r="C426"/>
          <cell r="D426"/>
          <cell r="E426"/>
        </row>
        <row r="427">
          <cell r="A427"/>
          <cell r="B427"/>
          <cell r="C427"/>
          <cell r="D427"/>
          <cell r="E427"/>
        </row>
        <row r="428">
          <cell r="A428"/>
          <cell r="B428"/>
          <cell r="C428"/>
          <cell r="D428"/>
          <cell r="E428"/>
        </row>
        <row r="429">
          <cell r="A429"/>
          <cell r="B429"/>
          <cell r="C429"/>
          <cell r="D429"/>
          <cell r="E429"/>
        </row>
        <row r="430">
          <cell r="A430"/>
          <cell r="B430"/>
          <cell r="C430"/>
          <cell r="D430"/>
          <cell r="E430"/>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29"/>
  <sheetViews>
    <sheetView tabSelected="1" zoomScaleNormal="100" workbookViewId="0">
      <selection sqref="A1:E523"/>
    </sheetView>
  </sheetViews>
  <sheetFormatPr baseColWidth="10" defaultColWidth="11.42578125" defaultRowHeight="12.75"/>
  <cols>
    <col min="1" max="1" width="67.7109375" style="55" customWidth="1"/>
    <col min="2" max="2" width="16.42578125" style="55" customWidth="1"/>
    <col min="3" max="3" width="18.5703125" style="55" customWidth="1"/>
    <col min="4" max="4" width="19.140625" style="55" customWidth="1"/>
    <col min="5" max="5" width="14.85546875" style="2" customWidth="1"/>
    <col min="6" max="6" width="21.42578125" style="2" bestFit="1" customWidth="1"/>
    <col min="7" max="7" width="107" style="2" bestFit="1" customWidth="1"/>
    <col min="8" max="8" width="11.42578125" style="55"/>
    <col min="9" max="9" width="12.85546875" style="55" bestFit="1" customWidth="1"/>
    <col min="10" max="256" width="11.42578125" style="55"/>
    <col min="257" max="257" width="67.7109375" style="55" customWidth="1"/>
    <col min="258" max="258" width="16.42578125" style="55" customWidth="1"/>
    <col min="259" max="259" width="18.5703125" style="55" customWidth="1"/>
    <col min="260" max="260" width="19.140625" style="55" customWidth="1"/>
    <col min="261" max="261" width="14.85546875" style="55" customWidth="1"/>
    <col min="262" max="512" width="11.42578125" style="55"/>
    <col min="513" max="513" width="67.7109375" style="55" customWidth="1"/>
    <col min="514" max="514" width="16.42578125" style="55" customWidth="1"/>
    <col min="515" max="515" width="18.5703125" style="55" customWidth="1"/>
    <col min="516" max="516" width="19.140625" style="55" customWidth="1"/>
    <col min="517" max="517" width="14.85546875" style="55" customWidth="1"/>
    <col min="518" max="768" width="11.42578125" style="55"/>
    <col min="769" max="769" width="67.7109375" style="55" customWidth="1"/>
    <col min="770" max="770" width="16.42578125" style="55" customWidth="1"/>
    <col min="771" max="771" width="18.5703125" style="55" customWidth="1"/>
    <col min="772" max="772" width="19.140625" style="55" customWidth="1"/>
    <col min="773" max="773" width="14.85546875" style="55" customWidth="1"/>
    <col min="774" max="1024" width="11.42578125" style="55"/>
    <col min="1025" max="1025" width="67.7109375" style="55" customWidth="1"/>
    <col min="1026" max="1026" width="16.42578125" style="55" customWidth="1"/>
    <col min="1027" max="1027" width="18.5703125" style="55" customWidth="1"/>
    <col min="1028" max="1028" width="19.140625" style="55" customWidth="1"/>
    <col min="1029" max="1029" width="14.85546875" style="55" customWidth="1"/>
    <col min="1030" max="1280" width="11.42578125" style="55"/>
    <col min="1281" max="1281" width="67.7109375" style="55" customWidth="1"/>
    <col min="1282" max="1282" width="16.42578125" style="55" customWidth="1"/>
    <col min="1283" max="1283" width="18.5703125" style="55" customWidth="1"/>
    <col min="1284" max="1284" width="19.140625" style="55" customWidth="1"/>
    <col min="1285" max="1285" width="14.85546875" style="55" customWidth="1"/>
    <col min="1286" max="1536" width="11.42578125" style="55"/>
    <col min="1537" max="1537" width="67.7109375" style="55" customWidth="1"/>
    <col min="1538" max="1538" width="16.42578125" style="55" customWidth="1"/>
    <col min="1539" max="1539" width="18.5703125" style="55" customWidth="1"/>
    <col min="1540" max="1540" width="19.140625" style="55" customWidth="1"/>
    <col min="1541" max="1541" width="14.85546875" style="55" customWidth="1"/>
    <col min="1542" max="1792" width="11.42578125" style="55"/>
    <col min="1793" max="1793" width="67.7109375" style="55" customWidth="1"/>
    <col min="1794" max="1794" width="16.42578125" style="55" customWidth="1"/>
    <col min="1795" max="1795" width="18.5703125" style="55" customWidth="1"/>
    <col min="1796" max="1796" width="19.140625" style="55" customWidth="1"/>
    <col min="1797" max="1797" width="14.85546875" style="55" customWidth="1"/>
    <col min="1798" max="2048" width="11.42578125" style="55"/>
    <col min="2049" max="2049" width="67.7109375" style="55" customWidth="1"/>
    <col min="2050" max="2050" width="16.42578125" style="55" customWidth="1"/>
    <col min="2051" max="2051" width="18.5703125" style="55" customWidth="1"/>
    <col min="2052" max="2052" width="19.140625" style="55" customWidth="1"/>
    <col min="2053" max="2053" width="14.85546875" style="55" customWidth="1"/>
    <col min="2054" max="2304" width="11.42578125" style="55"/>
    <col min="2305" max="2305" width="67.7109375" style="55" customWidth="1"/>
    <col min="2306" max="2306" width="16.42578125" style="55" customWidth="1"/>
    <col min="2307" max="2307" width="18.5703125" style="55" customWidth="1"/>
    <col min="2308" max="2308" width="19.140625" style="55" customWidth="1"/>
    <col min="2309" max="2309" width="14.85546875" style="55" customWidth="1"/>
    <col min="2310" max="2560" width="11.42578125" style="55"/>
    <col min="2561" max="2561" width="67.7109375" style="55" customWidth="1"/>
    <col min="2562" max="2562" width="16.42578125" style="55" customWidth="1"/>
    <col min="2563" max="2563" width="18.5703125" style="55" customWidth="1"/>
    <col min="2564" max="2564" width="19.140625" style="55" customWidth="1"/>
    <col min="2565" max="2565" width="14.85546875" style="55" customWidth="1"/>
    <col min="2566" max="2816" width="11.42578125" style="55"/>
    <col min="2817" max="2817" width="67.7109375" style="55" customWidth="1"/>
    <col min="2818" max="2818" width="16.42578125" style="55" customWidth="1"/>
    <col min="2819" max="2819" width="18.5703125" style="55" customWidth="1"/>
    <col min="2820" max="2820" width="19.140625" style="55" customWidth="1"/>
    <col min="2821" max="2821" width="14.85546875" style="55" customWidth="1"/>
    <col min="2822" max="3072" width="11.42578125" style="55"/>
    <col min="3073" max="3073" width="67.7109375" style="55" customWidth="1"/>
    <col min="3074" max="3074" width="16.42578125" style="55" customWidth="1"/>
    <col min="3075" max="3075" width="18.5703125" style="55" customWidth="1"/>
    <col min="3076" max="3076" width="19.140625" style="55" customWidth="1"/>
    <col min="3077" max="3077" width="14.85546875" style="55" customWidth="1"/>
    <col min="3078" max="3328" width="11.42578125" style="55"/>
    <col min="3329" max="3329" width="67.7109375" style="55" customWidth="1"/>
    <col min="3330" max="3330" width="16.42578125" style="55" customWidth="1"/>
    <col min="3331" max="3331" width="18.5703125" style="55" customWidth="1"/>
    <col min="3332" max="3332" width="19.140625" style="55" customWidth="1"/>
    <col min="3333" max="3333" width="14.85546875" style="55" customWidth="1"/>
    <col min="3334" max="3584" width="11.42578125" style="55"/>
    <col min="3585" max="3585" width="67.7109375" style="55" customWidth="1"/>
    <col min="3586" max="3586" width="16.42578125" style="55" customWidth="1"/>
    <col min="3587" max="3587" width="18.5703125" style="55" customWidth="1"/>
    <col min="3588" max="3588" width="19.140625" style="55" customWidth="1"/>
    <col min="3589" max="3589" width="14.85546875" style="55" customWidth="1"/>
    <col min="3590" max="3840" width="11.42578125" style="55"/>
    <col min="3841" max="3841" width="67.7109375" style="55" customWidth="1"/>
    <col min="3842" max="3842" width="16.42578125" style="55" customWidth="1"/>
    <col min="3843" max="3843" width="18.5703125" style="55" customWidth="1"/>
    <col min="3844" max="3844" width="19.140625" style="55" customWidth="1"/>
    <col min="3845" max="3845" width="14.85546875" style="55" customWidth="1"/>
    <col min="3846" max="4096" width="11.42578125" style="55"/>
    <col min="4097" max="4097" width="67.7109375" style="55" customWidth="1"/>
    <col min="4098" max="4098" width="16.42578125" style="55" customWidth="1"/>
    <col min="4099" max="4099" width="18.5703125" style="55" customWidth="1"/>
    <col min="4100" max="4100" width="19.140625" style="55" customWidth="1"/>
    <col min="4101" max="4101" width="14.85546875" style="55" customWidth="1"/>
    <col min="4102" max="4352" width="11.42578125" style="55"/>
    <col min="4353" max="4353" width="67.7109375" style="55" customWidth="1"/>
    <col min="4354" max="4354" width="16.42578125" style="55" customWidth="1"/>
    <col min="4355" max="4355" width="18.5703125" style="55" customWidth="1"/>
    <col min="4356" max="4356" width="19.140625" style="55" customWidth="1"/>
    <col min="4357" max="4357" width="14.85546875" style="55" customWidth="1"/>
    <col min="4358" max="4608" width="11.42578125" style="55"/>
    <col min="4609" max="4609" width="67.7109375" style="55" customWidth="1"/>
    <col min="4610" max="4610" width="16.42578125" style="55" customWidth="1"/>
    <col min="4611" max="4611" width="18.5703125" style="55" customWidth="1"/>
    <col min="4612" max="4612" width="19.140625" style="55" customWidth="1"/>
    <col min="4613" max="4613" width="14.85546875" style="55" customWidth="1"/>
    <col min="4614" max="4864" width="11.42578125" style="55"/>
    <col min="4865" max="4865" width="67.7109375" style="55" customWidth="1"/>
    <col min="4866" max="4866" width="16.42578125" style="55" customWidth="1"/>
    <col min="4867" max="4867" width="18.5703125" style="55" customWidth="1"/>
    <col min="4868" max="4868" width="19.140625" style="55" customWidth="1"/>
    <col min="4869" max="4869" width="14.85546875" style="55" customWidth="1"/>
    <col min="4870" max="5120" width="11.42578125" style="55"/>
    <col min="5121" max="5121" width="67.7109375" style="55" customWidth="1"/>
    <col min="5122" max="5122" width="16.42578125" style="55" customWidth="1"/>
    <col min="5123" max="5123" width="18.5703125" style="55" customWidth="1"/>
    <col min="5124" max="5124" width="19.140625" style="55" customWidth="1"/>
    <col min="5125" max="5125" width="14.85546875" style="55" customWidth="1"/>
    <col min="5126" max="5376" width="11.42578125" style="55"/>
    <col min="5377" max="5377" width="67.7109375" style="55" customWidth="1"/>
    <col min="5378" max="5378" width="16.42578125" style="55" customWidth="1"/>
    <col min="5379" max="5379" width="18.5703125" style="55" customWidth="1"/>
    <col min="5380" max="5380" width="19.140625" style="55" customWidth="1"/>
    <col min="5381" max="5381" width="14.85546875" style="55" customWidth="1"/>
    <col min="5382" max="5632" width="11.42578125" style="55"/>
    <col min="5633" max="5633" width="67.7109375" style="55" customWidth="1"/>
    <col min="5634" max="5634" width="16.42578125" style="55" customWidth="1"/>
    <col min="5635" max="5635" width="18.5703125" style="55" customWidth="1"/>
    <col min="5636" max="5636" width="19.140625" style="55" customWidth="1"/>
    <col min="5637" max="5637" width="14.85546875" style="55" customWidth="1"/>
    <col min="5638" max="5888" width="11.42578125" style="55"/>
    <col min="5889" max="5889" width="67.7109375" style="55" customWidth="1"/>
    <col min="5890" max="5890" width="16.42578125" style="55" customWidth="1"/>
    <col min="5891" max="5891" width="18.5703125" style="55" customWidth="1"/>
    <col min="5892" max="5892" width="19.140625" style="55" customWidth="1"/>
    <col min="5893" max="5893" width="14.85546875" style="55" customWidth="1"/>
    <col min="5894" max="6144" width="11.42578125" style="55"/>
    <col min="6145" max="6145" width="67.7109375" style="55" customWidth="1"/>
    <col min="6146" max="6146" width="16.42578125" style="55" customWidth="1"/>
    <col min="6147" max="6147" width="18.5703125" style="55" customWidth="1"/>
    <col min="6148" max="6148" width="19.140625" style="55" customWidth="1"/>
    <col min="6149" max="6149" width="14.85546875" style="55" customWidth="1"/>
    <col min="6150" max="6400" width="11.42578125" style="55"/>
    <col min="6401" max="6401" width="67.7109375" style="55" customWidth="1"/>
    <col min="6402" max="6402" width="16.42578125" style="55" customWidth="1"/>
    <col min="6403" max="6403" width="18.5703125" style="55" customWidth="1"/>
    <col min="6404" max="6404" width="19.140625" style="55" customWidth="1"/>
    <col min="6405" max="6405" width="14.85546875" style="55" customWidth="1"/>
    <col min="6406" max="6656" width="11.42578125" style="55"/>
    <col min="6657" max="6657" width="67.7109375" style="55" customWidth="1"/>
    <col min="6658" max="6658" width="16.42578125" style="55" customWidth="1"/>
    <col min="6659" max="6659" width="18.5703125" style="55" customWidth="1"/>
    <col min="6660" max="6660" width="19.140625" style="55" customWidth="1"/>
    <col min="6661" max="6661" width="14.85546875" style="55" customWidth="1"/>
    <col min="6662" max="6912" width="11.42578125" style="55"/>
    <col min="6913" max="6913" width="67.7109375" style="55" customWidth="1"/>
    <col min="6914" max="6914" width="16.42578125" style="55" customWidth="1"/>
    <col min="6915" max="6915" width="18.5703125" style="55" customWidth="1"/>
    <col min="6916" max="6916" width="19.140625" style="55" customWidth="1"/>
    <col min="6917" max="6917" width="14.85546875" style="55" customWidth="1"/>
    <col min="6918" max="7168" width="11.42578125" style="55"/>
    <col min="7169" max="7169" width="67.7109375" style="55" customWidth="1"/>
    <col min="7170" max="7170" width="16.42578125" style="55" customWidth="1"/>
    <col min="7171" max="7171" width="18.5703125" style="55" customWidth="1"/>
    <col min="7172" max="7172" width="19.140625" style="55" customWidth="1"/>
    <col min="7173" max="7173" width="14.85546875" style="55" customWidth="1"/>
    <col min="7174" max="7424" width="11.42578125" style="55"/>
    <col min="7425" max="7425" width="67.7109375" style="55" customWidth="1"/>
    <col min="7426" max="7426" width="16.42578125" style="55" customWidth="1"/>
    <col min="7427" max="7427" width="18.5703125" style="55" customWidth="1"/>
    <col min="7428" max="7428" width="19.140625" style="55" customWidth="1"/>
    <col min="7429" max="7429" width="14.85546875" style="55" customWidth="1"/>
    <col min="7430" max="7680" width="11.42578125" style="55"/>
    <col min="7681" max="7681" width="67.7109375" style="55" customWidth="1"/>
    <col min="7682" max="7682" width="16.42578125" style="55" customWidth="1"/>
    <col min="7683" max="7683" width="18.5703125" style="55" customWidth="1"/>
    <col min="7684" max="7684" width="19.140625" style="55" customWidth="1"/>
    <col min="7685" max="7685" width="14.85546875" style="55" customWidth="1"/>
    <col min="7686" max="7936" width="11.42578125" style="55"/>
    <col min="7937" max="7937" width="67.7109375" style="55" customWidth="1"/>
    <col min="7938" max="7938" width="16.42578125" style="55" customWidth="1"/>
    <col min="7939" max="7939" width="18.5703125" style="55" customWidth="1"/>
    <col min="7940" max="7940" width="19.140625" style="55" customWidth="1"/>
    <col min="7941" max="7941" width="14.85546875" style="55" customWidth="1"/>
    <col min="7942" max="8192" width="11.42578125" style="55"/>
    <col min="8193" max="8193" width="67.7109375" style="55" customWidth="1"/>
    <col min="8194" max="8194" width="16.42578125" style="55" customWidth="1"/>
    <col min="8195" max="8195" width="18.5703125" style="55" customWidth="1"/>
    <col min="8196" max="8196" width="19.140625" style="55" customWidth="1"/>
    <col min="8197" max="8197" width="14.85546875" style="55" customWidth="1"/>
    <col min="8198" max="8448" width="11.42578125" style="55"/>
    <col min="8449" max="8449" width="67.7109375" style="55" customWidth="1"/>
    <col min="8450" max="8450" width="16.42578125" style="55" customWidth="1"/>
    <col min="8451" max="8451" width="18.5703125" style="55" customWidth="1"/>
    <col min="8452" max="8452" width="19.140625" style="55" customWidth="1"/>
    <col min="8453" max="8453" width="14.85546875" style="55" customWidth="1"/>
    <col min="8454" max="8704" width="11.42578125" style="55"/>
    <col min="8705" max="8705" width="67.7109375" style="55" customWidth="1"/>
    <col min="8706" max="8706" width="16.42578125" style="55" customWidth="1"/>
    <col min="8707" max="8707" width="18.5703125" style="55" customWidth="1"/>
    <col min="8708" max="8708" width="19.140625" style="55" customWidth="1"/>
    <col min="8709" max="8709" width="14.85546875" style="55" customWidth="1"/>
    <col min="8710" max="8960" width="11.42578125" style="55"/>
    <col min="8961" max="8961" width="67.7109375" style="55" customWidth="1"/>
    <col min="8962" max="8962" width="16.42578125" style="55" customWidth="1"/>
    <col min="8963" max="8963" width="18.5703125" style="55" customWidth="1"/>
    <col min="8964" max="8964" width="19.140625" style="55" customWidth="1"/>
    <col min="8965" max="8965" width="14.85546875" style="55" customWidth="1"/>
    <col min="8966" max="9216" width="11.42578125" style="55"/>
    <col min="9217" max="9217" width="67.7109375" style="55" customWidth="1"/>
    <col min="9218" max="9218" width="16.42578125" style="55" customWidth="1"/>
    <col min="9219" max="9219" width="18.5703125" style="55" customWidth="1"/>
    <col min="9220" max="9220" width="19.140625" style="55" customWidth="1"/>
    <col min="9221" max="9221" width="14.85546875" style="55" customWidth="1"/>
    <col min="9222" max="9472" width="11.42578125" style="55"/>
    <col min="9473" max="9473" width="67.7109375" style="55" customWidth="1"/>
    <col min="9474" max="9474" width="16.42578125" style="55" customWidth="1"/>
    <col min="9475" max="9475" width="18.5703125" style="55" customWidth="1"/>
    <col min="9476" max="9476" width="19.140625" style="55" customWidth="1"/>
    <col min="9477" max="9477" width="14.85546875" style="55" customWidth="1"/>
    <col min="9478" max="9728" width="11.42578125" style="55"/>
    <col min="9729" max="9729" width="67.7109375" style="55" customWidth="1"/>
    <col min="9730" max="9730" width="16.42578125" style="55" customWidth="1"/>
    <col min="9731" max="9731" width="18.5703125" style="55" customWidth="1"/>
    <col min="9732" max="9732" width="19.140625" style="55" customWidth="1"/>
    <col min="9733" max="9733" width="14.85546875" style="55" customWidth="1"/>
    <col min="9734" max="9984" width="11.42578125" style="55"/>
    <col min="9985" max="9985" width="67.7109375" style="55" customWidth="1"/>
    <col min="9986" max="9986" width="16.42578125" style="55" customWidth="1"/>
    <col min="9987" max="9987" width="18.5703125" style="55" customWidth="1"/>
    <col min="9988" max="9988" width="19.140625" style="55" customWidth="1"/>
    <col min="9989" max="9989" width="14.85546875" style="55" customWidth="1"/>
    <col min="9990" max="10240" width="11.42578125" style="55"/>
    <col min="10241" max="10241" width="67.7109375" style="55" customWidth="1"/>
    <col min="10242" max="10242" width="16.42578125" style="55" customWidth="1"/>
    <col min="10243" max="10243" width="18.5703125" style="55" customWidth="1"/>
    <col min="10244" max="10244" width="19.140625" style="55" customWidth="1"/>
    <col min="10245" max="10245" width="14.85546875" style="55" customWidth="1"/>
    <col min="10246" max="10496" width="11.42578125" style="55"/>
    <col min="10497" max="10497" width="67.7109375" style="55" customWidth="1"/>
    <col min="10498" max="10498" width="16.42578125" style="55" customWidth="1"/>
    <col min="10499" max="10499" width="18.5703125" style="55" customWidth="1"/>
    <col min="10500" max="10500" width="19.140625" style="55" customWidth="1"/>
    <col min="10501" max="10501" width="14.85546875" style="55" customWidth="1"/>
    <col min="10502" max="10752" width="11.42578125" style="55"/>
    <col min="10753" max="10753" width="67.7109375" style="55" customWidth="1"/>
    <col min="10754" max="10754" width="16.42578125" style="55" customWidth="1"/>
    <col min="10755" max="10755" width="18.5703125" style="55" customWidth="1"/>
    <col min="10756" max="10756" width="19.140625" style="55" customWidth="1"/>
    <col min="10757" max="10757" width="14.85546875" style="55" customWidth="1"/>
    <col min="10758" max="11008" width="11.42578125" style="55"/>
    <col min="11009" max="11009" width="67.7109375" style="55" customWidth="1"/>
    <col min="11010" max="11010" width="16.42578125" style="55" customWidth="1"/>
    <col min="11011" max="11011" width="18.5703125" style="55" customWidth="1"/>
    <col min="11012" max="11012" width="19.140625" style="55" customWidth="1"/>
    <col min="11013" max="11013" width="14.85546875" style="55" customWidth="1"/>
    <col min="11014" max="11264" width="11.42578125" style="55"/>
    <col min="11265" max="11265" width="67.7109375" style="55" customWidth="1"/>
    <col min="11266" max="11266" width="16.42578125" style="55" customWidth="1"/>
    <col min="11267" max="11267" width="18.5703125" style="55" customWidth="1"/>
    <col min="11268" max="11268" width="19.140625" style="55" customWidth="1"/>
    <col min="11269" max="11269" width="14.85546875" style="55" customWidth="1"/>
    <col min="11270" max="11520" width="11.42578125" style="55"/>
    <col min="11521" max="11521" width="67.7109375" style="55" customWidth="1"/>
    <col min="11522" max="11522" width="16.42578125" style="55" customWidth="1"/>
    <col min="11523" max="11523" width="18.5703125" style="55" customWidth="1"/>
    <col min="11524" max="11524" width="19.140625" style="55" customWidth="1"/>
    <col min="11525" max="11525" width="14.85546875" style="55" customWidth="1"/>
    <col min="11526" max="11776" width="11.42578125" style="55"/>
    <col min="11777" max="11777" width="67.7109375" style="55" customWidth="1"/>
    <col min="11778" max="11778" width="16.42578125" style="55" customWidth="1"/>
    <col min="11779" max="11779" width="18.5703125" style="55" customWidth="1"/>
    <col min="11780" max="11780" width="19.140625" style="55" customWidth="1"/>
    <col min="11781" max="11781" width="14.85546875" style="55" customWidth="1"/>
    <col min="11782" max="12032" width="11.42578125" style="55"/>
    <col min="12033" max="12033" width="67.7109375" style="55" customWidth="1"/>
    <col min="12034" max="12034" width="16.42578125" style="55" customWidth="1"/>
    <col min="12035" max="12035" width="18.5703125" style="55" customWidth="1"/>
    <col min="12036" max="12036" width="19.140625" style="55" customWidth="1"/>
    <col min="12037" max="12037" width="14.85546875" style="55" customWidth="1"/>
    <col min="12038" max="12288" width="11.42578125" style="55"/>
    <col min="12289" max="12289" width="67.7109375" style="55" customWidth="1"/>
    <col min="12290" max="12290" width="16.42578125" style="55" customWidth="1"/>
    <col min="12291" max="12291" width="18.5703125" style="55" customWidth="1"/>
    <col min="12292" max="12292" width="19.140625" style="55" customWidth="1"/>
    <col min="12293" max="12293" width="14.85546875" style="55" customWidth="1"/>
    <col min="12294" max="12544" width="11.42578125" style="55"/>
    <col min="12545" max="12545" width="67.7109375" style="55" customWidth="1"/>
    <col min="12546" max="12546" width="16.42578125" style="55" customWidth="1"/>
    <col min="12547" max="12547" width="18.5703125" style="55" customWidth="1"/>
    <col min="12548" max="12548" width="19.140625" style="55" customWidth="1"/>
    <col min="12549" max="12549" width="14.85546875" style="55" customWidth="1"/>
    <col min="12550" max="12800" width="11.42578125" style="55"/>
    <col min="12801" max="12801" width="67.7109375" style="55" customWidth="1"/>
    <col min="12802" max="12802" width="16.42578125" style="55" customWidth="1"/>
    <col min="12803" max="12803" width="18.5703125" style="55" customWidth="1"/>
    <col min="12804" max="12804" width="19.140625" style="55" customWidth="1"/>
    <col min="12805" max="12805" width="14.85546875" style="55" customWidth="1"/>
    <col min="12806" max="13056" width="11.42578125" style="55"/>
    <col min="13057" max="13057" width="67.7109375" style="55" customWidth="1"/>
    <col min="13058" max="13058" width="16.42578125" style="55" customWidth="1"/>
    <col min="13059" max="13059" width="18.5703125" style="55" customWidth="1"/>
    <col min="13060" max="13060" width="19.140625" style="55" customWidth="1"/>
    <col min="13061" max="13061" width="14.85546875" style="55" customWidth="1"/>
    <col min="13062" max="13312" width="11.42578125" style="55"/>
    <col min="13313" max="13313" width="67.7109375" style="55" customWidth="1"/>
    <col min="13314" max="13314" width="16.42578125" style="55" customWidth="1"/>
    <col min="13315" max="13315" width="18.5703125" style="55" customWidth="1"/>
    <col min="13316" max="13316" width="19.140625" style="55" customWidth="1"/>
    <col min="13317" max="13317" width="14.85546875" style="55" customWidth="1"/>
    <col min="13318" max="13568" width="11.42578125" style="55"/>
    <col min="13569" max="13569" width="67.7109375" style="55" customWidth="1"/>
    <col min="13570" max="13570" width="16.42578125" style="55" customWidth="1"/>
    <col min="13571" max="13571" width="18.5703125" style="55" customWidth="1"/>
    <col min="13572" max="13572" width="19.140625" style="55" customWidth="1"/>
    <col min="13573" max="13573" width="14.85546875" style="55" customWidth="1"/>
    <col min="13574" max="13824" width="11.42578125" style="55"/>
    <col min="13825" max="13825" width="67.7109375" style="55" customWidth="1"/>
    <col min="13826" max="13826" width="16.42578125" style="55" customWidth="1"/>
    <col min="13827" max="13827" width="18.5703125" style="55" customWidth="1"/>
    <col min="13828" max="13828" width="19.140625" style="55" customWidth="1"/>
    <col min="13829" max="13829" width="14.85546875" style="55" customWidth="1"/>
    <col min="13830" max="14080" width="11.42578125" style="55"/>
    <col min="14081" max="14081" width="67.7109375" style="55" customWidth="1"/>
    <col min="14082" max="14082" width="16.42578125" style="55" customWidth="1"/>
    <col min="14083" max="14083" width="18.5703125" style="55" customWidth="1"/>
    <col min="14084" max="14084" width="19.140625" style="55" customWidth="1"/>
    <col min="14085" max="14085" width="14.85546875" style="55" customWidth="1"/>
    <col min="14086" max="14336" width="11.42578125" style="55"/>
    <col min="14337" max="14337" width="67.7109375" style="55" customWidth="1"/>
    <col min="14338" max="14338" width="16.42578125" style="55" customWidth="1"/>
    <col min="14339" max="14339" width="18.5703125" style="55" customWidth="1"/>
    <col min="14340" max="14340" width="19.140625" style="55" customWidth="1"/>
    <col min="14341" max="14341" width="14.85546875" style="55" customWidth="1"/>
    <col min="14342" max="14592" width="11.42578125" style="55"/>
    <col min="14593" max="14593" width="67.7109375" style="55" customWidth="1"/>
    <col min="14594" max="14594" width="16.42578125" style="55" customWidth="1"/>
    <col min="14595" max="14595" width="18.5703125" style="55" customWidth="1"/>
    <col min="14596" max="14596" width="19.140625" style="55" customWidth="1"/>
    <col min="14597" max="14597" width="14.85546875" style="55" customWidth="1"/>
    <col min="14598" max="14848" width="11.42578125" style="55"/>
    <col min="14849" max="14849" width="67.7109375" style="55" customWidth="1"/>
    <col min="14850" max="14850" width="16.42578125" style="55" customWidth="1"/>
    <col min="14851" max="14851" width="18.5703125" style="55" customWidth="1"/>
    <col min="14852" max="14852" width="19.140625" style="55" customWidth="1"/>
    <col min="14853" max="14853" width="14.85546875" style="55" customWidth="1"/>
    <col min="14854" max="15104" width="11.42578125" style="55"/>
    <col min="15105" max="15105" width="67.7109375" style="55" customWidth="1"/>
    <col min="15106" max="15106" width="16.42578125" style="55" customWidth="1"/>
    <col min="15107" max="15107" width="18.5703125" style="55" customWidth="1"/>
    <col min="15108" max="15108" width="19.140625" style="55" customWidth="1"/>
    <col min="15109" max="15109" width="14.85546875" style="55" customWidth="1"/>
    <col min="15110" max="15360" width="11.42578125" style="55"/>
    <col min="15361" max="15361" width="67.7109375" style="55" customWidth="1"/>
    <col min="15362" max="15362" width="16.42578125" style="55" customWidth="1"/>
    <col min="15363" max="15363" width="18.5703125" style="55" customWidth="1"/>
    <col min="15364" max="15364" width="19.140625" style="55" customWidth="1"/>
    <col min="15365" max="15365" width="14.85546875" style="55" customWidth="1"/>
    <col min="15366" max="15616" width="11.42578125" style="55"/>
    <col min="15617" max="15617" width="67.7109375" style="55" customWidth="1"/>
    <col min="15618" max="15618" width="16.42578125" style="55" customWidth="1"/>
    <col min="15619" max="15619" width="18.5703125" style="55" customWidth="1"/>
    <col min="15620" max="15620" width="19.140625" style="55" customWidth="1"/>
    <col min="15621" max="15621" width="14.85546875" style="55" customWidth="1"/>
    <col min="15622" max="15872" width="11.42578125" style="55"/>
    <col min="15873" max="15873" width="67.7109375" style="55" customWidth="1"/>
    <col min="15874" max="15874" width="16.42578125" style="55" customWidth="1"/>
    <col min="15875" max="15875" width="18.5703125" style="55" customWidth="1"/>
    <col min="15876" max="15876" width="19.140625" style="55" customWidth="1"/>
    <col min="15877" max="15877" width="14.85546875" style="55" customWidth="1"/>
    <col min="15878" max="16128" width="11.42578125" style="55"/>
    <col min="16129" max="16129" width="67.7109375" style="55" customWidth="1"/>
    <col min="16130" max="16130" width="16.42578125" style="55" customWidth="1"/>
    <col min="16131" max="16131" width="18.5703125" style="55" customWidth="1"/>
    <col min="16132" max="16132" width="19.140625" style="55" customWidth="1"/>
    <col min="16133" max="16133" width="14.85546875" style="55" customWidth="1"/>
    <col min="16134" max="16384" width="11.42578125" style="55"/>
  </cols>
  <sheetData>
    <row r="1" spans="1:6" ht="4.5" customHeight="1">
      <c r="A1" s="431"/>
      <c r="B1" s="432"/>
      <c r="C1" s="432"/>
      <c r="D1" s="432"/>
      <c r="E1" s="1"/>
    </row>
    <row r="2" spans="1:6">
      <c r="A2" s="431" t="s">
        <v>0</v>
      </c>
      <c r="B2" s="432"/>
      <c r="C2" s="432"/>
      <c r="D2" s="432"/>
      <c r="E2" s="432"/>
      <c r="F2" s="3"/>
    </row>
    <row r="3" spans="1:6" ht="14.25" customHeight="1">
      <c r="A3" s="431" t="str">
        <f>+[1]fecha!B4</f>
        <v>Del 1 de Enero al 30 de Septiembre de 2020</v>
      </c>
      <c r="B3" s="432"/>
      <c r="C3" s="432"/>
      <c r="D3" s="432"/>
      <c r="E3" s="432"/>
    </row>
    <row r="4" spans="1:6">
      <c r="A4" s="4"/>
      <c r="B4" s="5"/>
      <c r="C4" s="6"/>
      <c r="D4" s="6"/>
      <c r="E4" s="7"/>
    </row>
    <row r="5" spans="1:6">
      <c r="A5" s="8" t="s">
        <v>1</v>
      </c>
      <c r="B5" s="9" t="s">
        <v>2</v>
      </c>
      <c r="C5" s="10"/>
      <c r="D5" s="11"/>
    </row>
    <row r="6" spans="1:6">
      <c r="A6" s="8"/>
      <c r="B6" s="12"/>
      <c r="C6" s="13"/>
      <c r="D6" s="7"/>
    </row>
    <row r="7" spans="1:6">
      <c r="A7" s="401" t="s">
        <v>3</v>
      </c>
      <c r="B7" s="401"/>
      <c r="C7" s="401"/>
      <c r="D7" s="401"/>
      <c r="E7" s="401"/>
    </row>
    <row r="8" spans="1:6">
      <c r="A8" s="14"/>
      <c r="B8" s="15"/>
      <c r="C8" s="16"/>
      <c r="D8" s="17"/>
    </row>
    <row r="9" spans="1:6">
      <c r="A9" s="18" t="s">
        <v>4</v>
      </c>
      <c r="B9" s="19"/>
      <c r="C9" s="6"/>
      <c r="D9" s="6"/>
    </row>
    <row r="10" spans="1:6">
      <c r="A10" s="20" t="s">
        <v>5</v>
      </c>
      <c r="B10" s="21"/>
      <c r="C10" s="6"/>
      <c r="D10" s="6"/>
    </row>
    <row r="11" spans="1:6">
      <c r="A11" s="2"/>
      <c r="B11" s="21"/>
      <c r="C11" s="2"/>
      <c r="D11" s="2"/>
    </row>
    <row r="12" spans="1:6">
      <c r="A12" s="22" t="s">
        <v>6</v>
      </c>
      <c r="B12" s="7"/>
      <c r="C12" s="7"/>
      <c r="D12" s="7"/>
    </row>
    <row r="13" spans="1:6">
      <c r="A13" s="23"/>
      <c r="B13" s="17"/>
      <c r="C13" s="17"/>
      <c r="D13" s="17"/>
      <c r="E13" s="7"/>
    </row>
    <row r="14" spans="1:6" ht="20.25" customHeight="1">
      <c r="A14" s="24" t="s">
        <v>7</v>
      </c>
      <c r="B14" s="25" t="s">
        <v>8</v>
      </c>
      <c r="C14" s="26" t="s">
        <v>9</v>
      </c>
      <c r="D14" s="26" t="s">
        <v>10</v>
      </c>
      <c r="E14" s="7"/>
    </row>
    <row r="15" spans="1:6">
      <c r="A15" s="27" t="s">
        <v>11</v>
      </c>
      <c r="B15" s="28"/>
      <c r="C15" s="29">
        <v>0</v>
      </c>
      <c r="D15" s="30">
        <v>0</v>
      </c>
      <c r="E15" s="7"/>
    </row>
    <row r="16" spans="1:6">
      <c r="A16" s="31"/>
      <c r="B16" s="32"/>
      <c r="C16" s="33">
        <v>0</v>
      </c>
      <c r="D16" s="34">
        <v>0</v>
      </c>
      <c r="E16" s="35"/>
    </row>
    <row r="17" spans="1:5">
      <c r="A17" s="31" t="s">
        <v>12</v>
      </c>
      <c r="B17" s="32"/>
      <c r="C17" s="33">
        <v>0</v>
      </c>
      <c r="D17" s="34">
        <v>0</v>
      </c>
      <c r="E17" s="35"/>
    </row>
    <row r="18" spans="1:5">
      <c r="A18" s="36" t="s">
        <v>13</v>
      </c>
      <c r="B18" s="37">
        <f>VLOOKUP(A18,'[1]NDM 1'!$A:$E,2,FALSE)</f>
        <v>1304800.2</v>
      </c>
      <c r="C18" s="38">
        <v>0</v>
      </c>
      <c r="D18" s="34">
        <v>0</v>
      </c>
      <c r="E18" s="7"/>
    </row>
    <row r="19" spans="1:5">
      <c r="A19" s="36" t="s">
        <v>14</v>
      </c>
      <c r="B19" s="37">
        <f>VLOOKUP(A19,'[1]NDM 1'!$A:$E,2,FALSE)</f>
        <v>6121269.1699999999</v>
      </c>
      <c r="C19" s="38">
        <v>0</v>
      </c>
      <c r="D19" s="34">
        <v>0</v>
      </c>
      <c r="E19" s="7"/>
    </row>
    <row r="20" spans="1:5">
      <c r="A20" s="39"/>
      <c r="B20" s="40"/>
      <c r="C20" s="41">
        <v>0</v>
      </c>
      <c r="D20" s="34">
        <v>0</v>
      </c>
      <c r="E20" s="7"/>
    </row>
    <row r="21" spans="1:5">
      <c r="A21" s="42" t="s">
        <v>15</v>
      </c>
      <c r="B21" s="43"/>
      <c r="C21" s="44">
        <v>0</v>
      </c>
      <c r="D21" s="45">
        <v>0</v>
      </c>
      <c r="E21" s="7"/>
    </row>
    <row r="22" spans="1:5">
      <c r="A22" s="23"/>
      <c r="B22" s="46">
        <f>SUM(B15:B21)</f>
        <v>7426069.3700000001</v>
      </c>
      <c r="C22" s="26"/>
      <c r="D22" s="46">
        <f>SUM(D15:D21)</f>
        <v>0</v>
      </c>
    </row>
    <row r="23" spans="1:5">
      <c r="A23" s="23"/>
      <c r="B23" s="17"/>
      <c r="C23" s="17"/>
      <c r="D23" s="17"/>
    </row>
    <row r="24" spans="1:5">
      <c r="A24" s="23"/>
      <c r="B24" s="17"/>
      <c r="C24" s="17"/>
      <c r="D24" s="17"/>
    </row>
    <row r="25" spans="1:5">
      <c r="A25" s="47" t="s">
        <v>16</v>
      </c>
      <c r="B25" s="48"/>
      <c r="C25" s="17"/>
      <c r="D25" s="17"/>
    </row>
    <row r="27" spans="1:5" ht="18.75" customHeight="1">
      <c r="A27" s="24" t="s">
        <v>17</v>
      </c>
      <c r="B27" s="26" t="s">
        <v>8</v>
      </c>
      <c r="C27" s="26" t="s">
        <v>18</v>
      </c>
      <c r="D27" s="26" t="s">
        <v>19</v>
      </c>
    </row>
    <row r="28" spans="1:5">
      <c r="A28" s="49" t="s">
        <v>20</v>
      </c>
      <c r="B28" s="50"/>
      <c r="C28" s="50"/>
      <c r="D28" s="50"/>
    </row>
    <row r="29" spans="1:5">
      <c r="A29" s="51" t="s">
        <v>21</v>
      </c>
      <c r="B29" s="37">
        <f>VLOOKUP(A29,'[1]NDM 1'!$A:$E,2,FALSE)</f>
        <v>3194870.72</v>
      </c>
      <c r="C29" s="37">
        <f>VLOOKUP(A29,'[1]NDM 1'!$A:$E,3,FALSE)</f>
        <v>2247236.2400000002</v>
      </c>
      <c r="D29" s="37">
        <v>1805795</v>
      </c>
    </row>
    <row r="30" spans="1:5">
      <c r="A30" s="52"/>
      <c r="B30" s="50"/>
      <c r="C30" s="50"/>
      <c r="D30" s="50"/>
    </row>
    <row r="31" spans="1:5" ht="14.25" customHeight="1">
      <c r="A31" s="52" t="s">
        <v>22</v>
      </c>
      <c r="B31" s="50"/>
      <c r="C31" s="50"/>
      <c r="D31" s="50"/>
    </row>
    <row r="32" spans="1:5" ht="14.25" customHeight="1">
      <c r="A32" s="53"/>
      <c r="B32" s="54"/>
      <c r="C32" s="54"/>
      <c r="D32" s="54"/>
    </row>
    <row r="33" spans="1:5" ht="14.25" customHeight="1">
      <c r="B33" s="56">
        <f>SUM(B28:B32)</f>
        <v>3194870.72</v>
      </c>
      <c r="C33" s="56">
        <f>SUM(C28:C32)</f>
        <v>2247236.2400000002</v>
      </c>
      <c r="D33" s="56">
        <f>SUM(D28:D32)</f>
        <v>1805795</v>
      </c>
    </row>
    <row r="34" spans="1:5" ht="14.25" customHeight="1">
      <c r="B34" s="57"/>
      <c r="C34" s="57"/>
      <c r="D34" s="57"/>
    </row>
    <row r="35" spans="1:5" ht="14.25" customHeight="1"/>
    <row r="36" spans="1:5" ht="23.25" customHeight="1">
      <c r="A36" s="58" t="s">
        <v>23</v>
      </c>
      <c r="B36" s="59" t="s">
        <v>8</v>
      </c>
      <c r="C36" s="60" t="s">
        <v>24</v>
      </c>
      <c r="D36" s="26" t="s">
        <v>25</v>
      </c>
    </row>
    <row r="37" spans="1:5" ht="14.25" customHeight="1">
      <c r="A37" s="61" t="s">
        <v>26</v>
      </c>
      <c r="B37" s="62">
        <f>SUM(B38:B44)</f>
        <v>4707921.3600000003</v>
      </c>
      <c r="C37" s="62">
        <f>SUM(C38:C44)</f>
        <v>4707921.3600000003</v>
      </c>
      <c r="D37" s="37">
        <v>0</v>
      </c>
    </row>
    <row r="38" spans="1:5" ht="14.25" customHeight="1">
      <c r="A38" s="63" t="s">
        <v>27</v>
      </c>
      <c r="B38" s="64">
        <v>84475.95</v>
      </c>
      <c r="C38" s="64">
        <v>84475.95</v>
      </c>
      <c r="D38" s="37">
        <v>0</v>
      </c>
    </row>
    <row r="39" spans="1:5" ht="14.25" customHeight="1">
      <c r="A39" s="65" t="s">
        <v>28</v>
      </c>
      <c r="B39" s="64">
        <v>415010.35</v>
      </c>
      <c r="C39" s="64">
        <v>415010.35</v>
      </c>
      <c r="D39" s="37">
        <v>0</v>
      </c>
    </row>
    <row r="40" spans="1:5" ht="14.25" customHeight="1">
      <c r="A40" s="63" t="s">
        <v>29</v>
      </c>
      <c r="B40" s="64"/>
      <c r="C40" s="64"/>
      <c r="D40" s="37">
        <v>0</v>
      </c>
    </row>
    <row r="41" spans="1:5" ht="14.25" customHeight="1">
      <c r="A41" s="63" t="s">
        <v>30</v>
      </c>
      <c r="B41" s="64">
        <v>0</v>
      </c>
      <c r="C41" s="64">
        <v>0</v>
      </c>
      <c r="D41" s="37">
        <v>0</v>
      </c>
    </row>
    <row r="42" spans="1:5" ht="14.25" customHeight="1">
      <c r="A42" s="63" t="s">
        <v>31</v>
      </c>
      <c r="B42" s="64">
        <v>0</v>
      </c>
      <c r="C42" s="64">
        <v>0</v>
      </c>
      <c r="D42" s="37">
        <v>0</v>
      </c>
    </row>
    <row r="43" spans="1:5" ht="14.25" customHeight="1">
      <c r="A43" s="63" t="s">
        <v>32</v>
      </c>
      <c r="B43" s="64">
        <v>4686.7700000000004</v>
      </c>
      <c r="C43" s="64">
        <v>4686.7700000000004</v>
      </c>
      <c r="D43" s="37"/>
    </row>
    <row r="44" spans="1:5" ht="14.25" customHeight="1">
      <c r="A44" s="63" t="s">
        <v>33</v>
      </c>
      <c r="B44" s="64">
        <v>4203748.29</v>
      </c>
      <c r="C44" s="64">
        <v>4203748.29</v>
      </c>
      <c r="D44" s="37">
        <v>0</v>
      </c>
    </row>
    <row r="45" spans="1:5" ht="14.25" customHeight="1">
      <c r="A45" s="61"/>
      <c r="B45" s="66"/>
      <c r="C45" s="67"/>
      <c r="D45" s="67"/>
    </row>
    <row r="46" spans="1:5" ht="14.25" customHeight="1">
      <c r="A46" s="61" t="s">
        <v>34</v>
      </c>
      <c r="B46" s="62">
        <f>+B47</f>
        <v>0</v>
      </c>
      <c r="C46" s="68">
        <f>+C47</f>
        <v>0</v>
      </c>
      <c r="D46" s="37">
        <v>0</v>
      </c>
      <c r="E46" s="69"/>
    </row>
    <row r="47" spans="1:5" ht="14.25" customHeight="1">
      <c r="A47" s="63" t="s">
        <v>35</v>
      </c>
      <c r="B47" s="64">
        <v>0</v>
      </c>
      <c r="C47" s="37">
        <v>0</v>
      </c>
      <c r="D47" s="37">
        <v>0</v>
      </c>
      <c r="E47" s="7"/>
    </row>
    <row r="48" spans="1:5" ht="14.25" customHeight="1">
      <c r="A48" s="63"/>
      <c r="B48" s="64"/>
      <c r="C48" s="37"/>
      <c r="D48" s="37"/>
      <c r="E48" s="7"/>
    </row>
    <row r="49" spans="1:5" ht="16.5" customHeight="1">
      <c r="A49" s="61" t="s">
        <v>36</v>
      </c>
      <c r="B49" s="62">
        <f>+B50</f>
        <v>297183.21999999997</v>
      </c>
      <c r="C49" s="68">
        <f>+C50</f>
        <v>297183.21999999997</v>
      </c>
      <c r="D49" s="37">
        <v>0</v>
      </c>
      <c r="E49" s="7"/>
    </row>
    <row r="50" spans="1:5" ht="14.25" customHeight="1">
      <c r="A50" s="63" t="s">
        <v>37</v>
      </c>
      <c r="B50" s="64">
        <v>297183.21999999997</v>
      </c>
      <c r="C50" s="64">
        <v>297183.21999999997</v>
      </c>
      <c r="D50" s="37">
        <v>0</v>
      </c>
      <c r="E50" s="7"/>
    </row>
    <row r="51" spans="1:5" ht="14.25" customHeight="1">
      <c r="A51" s="63"/>
      <c r="B51" s="64"/>
      <c r="C51" s="37"/>
      <c r="D51" s="37"/>
      <c r="E51" s="7"/>
    </row>
    <row r="52" spans="1:5" ht="14.25" customHeight="1">
      <c r="A52" s="70"/>
      <c r="B52" s="71"/>
      <c r="C52" s="72"/>
      <c r="D52" s="72"/>
    </row>
    <row r="53" spans="1:5" ht="14.25" customHeight="1">
      <c r="B53" s="56">
        <f>+B37+B46+B49</f>
        <v>5005104.58</v>
      </c>
      <c r="C53" s="56">
        <f>+C37+C46+C49</f>
        <v>5005104.58</v>
      </c>
      <c r="D53" s="73">
        <f>SUM(D36:D52)</f>
        <v>0</v>
      </c>
    </row>
    <row r="54" spans="1:5" ht="14.25" customHeight="1"/>
    <row r="55" spans="1:5" ht="14.25" customHeight="1">
      <c r="A55" s="47" t="s">
        <v>38</v>
      </c>
    </row>
    <row r="56" spans="1:5" ht="14.25" customHeight="1">
      <c r="A56" s="74"/>
    </row>
    <row r="57" spans="1:5" ht="24" customHeight="1">
      <c r="A57" s="24" t="s">
        <v>39</v>
      </c>
      <c r="B57" s="26" t="s">
        <v>8</v>
      </c>
      <c r="C57" s="26" t="s">
        <v>40</v>
      </c>
    </row>
    <row r="58" spans="1:5" ht="14.25" customHeight="1">
      <c r="A58" s="49" t="s">
        <v>41</v>
      </c>
      <c r="B58" s="75">
        <v>0</v>
      </c>
      <c r="C58" s="76">
        <v>0</v>
      </c>
    </row>
    <row r="59" spans="1:5" ht="14.25" customHeight="1">
      <c r="A59" s="52"/>
      <c r="B59" s="34"/>
      <c r="C59" s="77">
        <v>0</v>
      </c>
    </row>
    <row r="60" spans="1:5" ht="14.25" customHeight="1">
      <c r="A60" s="52" t="s">
        <v>42</v>
      </c>
      <c r="B60" s="75">
        <v>0</v>
      </c>
      <c r="C60" s="78">
        <v>0</v>
      </c>
    </row>
    <row r="61" spans="1:5" ht="14.25" customHeight="1">
      <c r="A61" s="53"/>
      <c r="B61" s="45"/>
      <c r="C61" s="79">
        <v>0</v>
      </c>
    </row>
    <row r="62" spans="1:5" ht="14.25" customHeight="1">
      <c r="A62" s="80"/>
      <c r="B62" s="73">
        <f>SUM(B57:B61)</f>
        <v>0</v>
      </c>
      <c r="C62" s="81">
        <f>SUM(C57:C61)</f>
        <v>0</v>
      </c>
    </row>
    <row r="63" spans="1:5" ht="14.25" customHeight="1">
      <c r="A63" s="80"/>
      <c r="B63" s="82"/>
      <c r="C63" s="82"/>
    </row>
    <row r="64" spans="1:5" ht="14.25" customHeight="1">
      <c r="A64" s="47" t="s">
        <v>43</v>
      </c>
    </row>
    <row r="65" spans="1:5" ht="14.25" customHeight="1">
      <c r="A65" s="74"/>
    </row>
    <row r="66" spans="1:5" ht="27.75" customHeight="1">
      <c r="A66" s="83" t="s">
        <v>44</v>
      </c>
      <c r="B66" s="84" t="s">
        <v>8</v>
      </c>
      <c r="C66" s="84" t="s">
        <v>9</v>
      </c>
      <c r="D66" s="84" t="s">
        <v>45</v>
      </c>
      <c r="E66" s="85" t="s">
        <v>46</v>
      </c>
    </row>
    <row r="67" spans="1:5" ht="14.25" customHeight="1">
      <c r="A67" s="86" t="s">
        <v>47</v>
      </c>
      <c r="B67" s="87">
        <v>0</v>
      </c>
      <c r="C67" s="30">
        <v>0</v>
      </c>
      <c r="D67" s="30">
        <v>0</v>
      </c>
      <c r="E67" s="88">
        <v>0</v>
      </c>
    </row>
    <row r="68" spans="1:5" ht="14.25" customHeight="1">
      <c r="A68" s="86"/>
      <c r="B68" s="34"/>
      <c r="C68" s="34">
        <v>0</v>
      </c>
      <c r="D68" s="34">
        <v>0</v>
      </c>
      <c r="E68" s="89">
        <v>0</v>
      </c>
    </row>
    <row r="69" spans="1:5" ht="14.25" customHeight="1">
      <c r="A69" s="86"/>
      <c r="B69" s="34"/>
      <c r="C69" s="34">
        <v>0</v>
      </c>
      <c r="D69" s="34">
        <v>0</v>
      </c>
      <c r="E69" s="89">
        <v>0</v>
      </c>
    </row>
    <row r="70" spans="1:5" ht="14.25" customHeight="1">
      <c r="A70" s="90"/>
      <c r="B70" s="91"/>
      <c r="C70" s="91">
        <v>0</v>
      </c>
      <c r="D70" s="91">
        <v>0</v>
      </c>
      <c r="E70" s="92">
        <v>0</v>
      </c>
    </row>
    <row r="71" spans="1:5" ht="15" customHeight="1">
      <c r="A71" s="80"/>
      <c r="B71" s="93">
        <f>SUM(B66:B70)</f>
        <v>0</v>
      </c>
      <c r="C71" s="94">
        <v>0</v>
      </c>
      <c r="D71" s="94">
        <v>0</v>
      </c>
      <c r="E71" s="94">
        <v>0</v>
      </c>
    </row>
    <row r="72" spans="1:5">
      <c r="A72" s="80"/>
      <c r="B72" s="95"/>
      <c r="C72" s="95"/>
      <c r="D72" s="95"/>
      <c r="E72" s="96"/>
    </row>
    <row r="73" spans="1:5">
      <c r="A73" s="80"/>
      <c r="B73" s="95"/>
      <c r="C73" s="95"/>
      <c r="D73" s="95"/>
      <c r="E73" s="96"/>
    </row>
    <row r="74" spans="1:5" ht="26.25" customHeight="1">
      <c r="A74" s="97" t="s">
        <v>48</v>
      </c>
      <c r="B74" s="98" t="s">
        <v>8</v>
      </c>
      <c r="C74" s="98" t="s">
        <v>9</v>
      </c>
      <c r="D74" s="99" t="s">
        <v>49</v>
      </c>
      <c r="E74" s="96"/>
    </row>
    <row r="75" spans="1:5">
      <c r="A75" s="100" t="s">
        <v>50</v>
      </c>
      <c r="B75" s="101">
        <v>0</v>
      </c>
      <c r="C75" s="102">
        <v>0</v>
      </c>
      <c r="D75" s="103">
        <v>0</v>
      </c>
      <c r="E75" s="96"/>
    </row>
    <row r="76" spans="1:5">
      <c r="A76" s="104"/>
      <c r="B76" s="105"/>
      <c r="C76" s="105">
        <v>0</v>
      </c>
      <c r="D76" s="106">
        <v>0</v>
      </c>
      <c r="E76" s="96"/>
    </row>
    <row r="77" spans="1:5" ht="16.5" customHeight="1">
      <c r="A77" s="107"/>
      <c r="B77" s="108">
        <f>SUM(B75:B76)</f>
        <v>0</v>
      </c>
      <c r="C77" s="433"/>
      <c r="D77" s="434"/>
      <c r="E77" s="96"/>
    </row>
    <row r="78" spans="1:5">
      <c r="A78" s="109"/>
      <c r="B78" s="110"/>
      <c r="C78" s="110"/>
      <c r="D78" s="110"/>
      <c r="E78" s="96"/>
    </row>
    <row r="79" spans="1:5">
      <c r="A79" s="111" t="s">
        <v>51</v>
      </c>
      <c r="B79" s="112"/>
      <c r="C79" s="112"/>
      <c r="D79" s="112"/>
    </row>
    <row r="80" spans="1:5">
      <c r="A80" s="113"/>
      <c r="B80" s="112"/>
      <c r="C80" s="112"/>
      <c r="D80" s="112"/>
    </row>
    <row r="81" spans="1:5" ht="24" customHeight="1">
      <c r="A81" s="114" t="s">
        <v>52</v>
      </c>
      <c r="B81" s="115" t="s">
        <v>53</v>
      </c>
      <c r="C81" s="115" t="s">
        <v>54</v>
      </c>
      <c r="D81" s="116" t="s">
        <v>55</v>
      </c>
    </row>
    <row r="82" spans="1:5">
      <c r="A82" s="117" t="s">
        <v>56</v>
      </c>
      <c r="B82" s="118">
        <f>SUM(B83:B85)</f>
        <v>37442337.859999999</v>
      </c>
      <c r="C82" s="118">
        <f>SUM(C83:C85)</f>
        <v>37442337.859999999</v>
      </c>
      <c r="D82" s="119">
        <f>SUM(D83:D85)</f>
        <v>0</v>
      </c>
    </row>
    <row r="83" spans="1:5">
      <c r="A83" s="120" t="s">
        <v>57</v>
      </c>
      <c r="B83" s="121">
        <f>VLOOKUP(A83,'[1]NDM 1'!$A:$E,2,FALSE)</f>
        <v>1485312</v>
      </c>
      <c r="C83" s="121">
        <f>VLOOKUP(A83,'[1]NDM 1'!$A:$E,3,FALSE)</f>
        <v>1485312</v>
      </c>
      <c r="D83" s="122">
        <f>+C83-B83</f>
        <v>0</v>
      </c>
    </row>
    <row r="84" spans="1:5">
      <c r="A84" s="120" t="s">
        <v>58</v>
      </c>
      <c r="B84" s="121">
        <f>VLOOKUP(A84,'[1]NDM 1'!$A:$E,2,FALSE)</f>
        <v>35957025.859999999</v>
      </c>
      <c r="C84" s="121">
        <f>VLOOKUP(A84,'[1]NDM 1'!$A:$E,3,FALSE)</f>
        <v>35957025.859999999</v>
      </c>
      <c r="D84" s="122">
        <f>+C84-B84</f>
        <v>0</v>
      </c>
    </row>
    <row r="85" spans="1:5">
      <c r="A85" s="120" t="s">
        <v>59</v>
      </c>
      <c r="B85" s="121">
        <v>0</v>
      </c>
      <c r="C85" s="121">
        <v>0</v>
      </c>
      <c r="D85" s="122">
        <f>+C85-B85</f>
        <v>0</v>
      </c>
    </row>
    <row r="86" spans="1:5">
      <c r="A86" s="123"/>
      <c r="B86" s="124"/>
      <c r="C86" s="67"/>
      <c r="D86" s="125"/>
    </row>
    <row r="87" spans="1:5">
      <c r="A87" s="123" t="s">
        <v>60</v>
      </c>
      <c r="B87" s="126">
        <f>SUM(B88:B112)</f>
        <v>154501310.31999996</v>
      </c>
      <c r="C87" s="126">
        <f>SUM(C88:C112)</f>
        <v>154513571.52999997</v>
      </c>
      <c r="D87" s="126">
        <f>SUM(D88:D112)</f>
        <v>12261.210000000006</v>
      </c>
      <c r="E87" s="127"/>
    </row>
    <row r="88" spans="1:5">
      <c r="A88" s="120" t="s">
        <v>61</v>
      </c>
      <c r="B88" s="121">
        <f>VLOOKUP(A88,'[1]NDM 1'!$A:$E,2,FALSE)</f>
        <v>315065.95</v>
      </c>
      <c r="C88" s="121">
        <f>VLOOKUP(A88,'[1]NDM 1'!$A:$E,3,FALSE)</f>
        <v>315065.95</v>
      </c>
      <c r="D88" s="122">
        <f t="shared" ref="D88:D112" si="0">+C88-B88</f>
        <v>0</v>
      </c>
      <c r="E88" s="21"/>
    </row>
    <row r="89" spans="1:5">
      <c r="A89" s="120" t="s">
        <v>62</v>
      </c>
      <c r="B89" s="121">
        <f>VLOOKUP(A89,'[1]NDM 1'!$A:$E,2,FALSE)</f>
        <v>612638.48</v>
      </c>
      <c r="C89" s="121">
        <f>VLOOKUP(A89,'[1]NDM 1'!$A:$E,3,FALSE)</f>
        <v>612638.48</v>
      </c>
      <c r="D89" s="122">
        <f t="shared" si="0"/>
        <v>0</v>
      </c>
      <c r="E89" s="21"/>
    </row>
    <row r="90" spans="1:5">
      <c r="A90" s="120" t="s">
        <v>63</v>
      </c>
      <c r="B90" s="121">
        <f>VLOOKUP(A90,'[1]NDM 1'!$A:$E,2,FALSE)</f>
        <v>33242.33</v>
      </c>
      <c r="C90" s="121">
        <f>VLOOKUP(A90,'[1]NDM 1'!$A:$E,3,FALSE)</f>
        <v>33242.33</v>
      </c>
      <c r="D90" s="122">
        <f t="shared" si="0"/>
        <v>0</v>
      </c>
      <c r="E90" s="21"/>
    </row>
    <row r="91" spans="1:5">
      <c r="A91" s="120" t="s">
        <v>64</v>
      </c>
      <c r="B91" s="121">
        <f>VLOOKUP(A91,'[1]NDM 1'!$A:$E,2,FALSE)</f>
        <v>21333484.190000001</v>
      </c>
      <c r="C91" s="121">
        <f>VLOOKUP(A91,'[1]NDM 1'!$A:$E,3,FALSE)</f>
        <v>21333484.190000001</v>
      </c>
      <c r="D91" s="122">
        <f t="shared" si="0"/>
        <v>0</v>
      </c>
      <c r="E91" s="21"/>
    </row>
    <row r="92" spans="1:5">
      <c r="A92" s="120" t="s">
        <v>65</v>
      </c>
      <c r="B92" s="121">
        <f>VLOOKUP(A92,'[1]NDM 1'!$A:$E,2,FALSE)</f>
        <v>3246797.58</v>
      </c>
      <c r="C92" s="121">
        <f>VLOOKUP(A92,'[1]NDM 1'!$A:$E,3,FALSE)</f>
        <v>3246797.58</v>
      </c>
      <c r="D92" s="122">
        <f t="shared" si="0"/>
        <v>0</v>
      </c>
      <c r="E92" s="21"/>
    </row>
    <row r="93" spans="1:5">
      <c r="A93" s="120" t="s">
        <v>66</v>
      </c>
      <c r="B93" s="121">
        <f>VLOOKUP(A93,'[1]NDM 1'!$A:$E,2,FALSE)</f>
        <v>5092196.45</v>
      </c>
      <c r="C93" s="121">
        <f>VLOOKUP(A93,'[1]NDM 1'!$A:$E,3,FALSE)</f>
        <v>5092196.45</v>
      </c>
      <c r="D93" s="122">
        <f t="shared" si="0"/>
        <v>0</v>
      </c>
      <c r="E93" s="21"/>
    </row>
    <row r="94" spans="1:5">
      <c r="A94" s="120" t="s">
        <v>67</v>
      </c>
      <c r="B94" s="121">
        <f>VLOOKUP(A94,'[1]NDM 1'!$A:$E,2,FALSE)</f>
        <v>1916756.7</v>
      </c>
      <c r="C94" s="121">
        <f>VLOOKUP(A94,'[1]NDM 1'!$A:$E,3,FALSE)</f>
        <v>1916756.7</v>
      </c>
      <c r="D94" s="122">
        <f t="shared" si="0"/>
        <v>0</v>
      </c>
      <c r="E94" s="21"/>
    </row>
    <row r="95" spans="1:5">
      <c r="A95" s="120" t="s">
        <v>68</v>
      </c>
      <c r="B95" s="121">
        <f>VLOOKUP(A95,'[1]NDM 1'!$A:$E,2,FALSE)</f>
        <v>5401550.6200000001</v>
      </c>
      <c r="C95" s="121">
        <f>VLOOKUP(A95,'[1]NDM 1'!$A:$E,3,FALSE)</f>
        <v>5401550.6200000001</v>
      </c>
      <c r="D95" s="122">
        <f t="shared" si="0"/>
        <v>0</v>
      </c>
      <c r="E95" s="21"/>
    </row>
    <row r="96" spans="1:5">
      <c r="A96" s="120" t="s">
        <v>69</v>
      </c>
      <c r="B96" s="121">
        <f>VLOOKUP(A96,'[1]NDM 1'!$A:$E,2,FALSE)</f>
        <v>9118386.9299999997</v>
      </c>
      <c r="C96" s="121">
        <f>VLOOKUP(A96,'[1]NDM 1'!$A:$E,3,FALSE)</f>
        <v>9118386.9299999997</v>
      </c>
      <c r="D96" s="122">
        <f t="shared" si="0"/>
        <v>0</v>
      </c>
      <c r="E96" s="21"/>
    </row>
    <row r="97" spans="1:5">
      <c r="A97" s="120" t="s">
        <v>70</v>
      </c>
      <c r="B97" s="121">
        <f>VLOOKUP(A97,'[1]NDM 1'!$A:$E,2,FALSE)</f>
        <v>57875</v>
      </c>
      <c r="C97" s="121">
        <f>VLOOKUP(A97,'[1]NDM 1'!$A:$E,3,FALSE)</f>
        <v>57875</v>
      </c>
      <c r="D97" s="122">
        <f t="shared" si="0"/>
        <v>0</v>
      </c>
      <c r="E97" s="21"/>
    </row>
    <row r="98" spans="1:5">
      <c r="A98" s="120" t="s">
        <v>71</v>
      </c>
      <c r="B98" s="121">
        <f>VLOOKUP(A98,'[1]NDM 1'!$A:$E,2,FALSE)</f>
        <v>2865190.25</v>
      </c>
      <c r="C98" s="121">
        <f>VLOOKUP(A98,'[1]NDM 1'!$A:$E,3,FALSE)</f>
        <v>2865190.25</v>
      </c>
      <c r="D98" s="122">
        <f t="shared" si="0"/>
        <v>0</v>
      </c>
      <c r="E98" s="21"/>
    </row>
    <row r="99" spans="1:5">
      <c r="A99" s="120" t="s">
        <v>72</v>
      </c>
      <c r="B99" s="121">
        <f>VLOOKUP(A99,'[1]NDM 1'!$A:$E,2,FALSE)</f>
        <v>2911050</v>
      </c>
      <c r="C99" s="121">
        <f>VLOOKUP(A99,'[1]NDM 1'!$A:$E,3,FALSE)</f>
        <v>2911050</v>
      </c>
      <c r="D99" s="122">
        <f t="shared" si="0"/>
        <v>0</v>
      </c>
      <c r="E99" s="21"/>
    </row>
    <row r="100" spans="1:5">
      <c r="A100" s="120" t="s">
        <v>73</v>
      </c>
      <c r="B100" s="121">
        <f>VLOOKUP(A100,'[1]NDM 1'!$A:$E,2,FALSE)</f>
        <v>156178.97</v>
      </c>
      <c r="C100" s="121">
        <f>VLOOKUP(A100,'[1]NDM 1'!$A:$E,3,FALSE)</f>
        <v>156178.97</v>
      </c>
      <c r="D100" s="122">
        <f t="shared" si="0"/>
        <v>0</v>
      </c>
      <c r="E100" s="21"/>
    </row>
    <row r="101" spans="1:5">
      <c r="A101" s="120" t="s">
        <v>74</v>
      </c>
      <c r="B101" s="121">
        <f>VLOOKUP(A101,'[1]NDM 1'!$A:$E,2,FALSE)</f>
        <v>367000</v>
      </c>
      <c r="C101" s="121">
        <f>VLOOKUP(A101,'[1]NDM 1'!$A:$E,3,FALSE)</f>
        <v>367000</v>
      </c>
      <c r="D101" s="122">
        <f t="shared" si="0"/>
        <v>0</v>
      </c>
      <c r="E101" s="21"/>
    </row>
    <row r="102" spans="1:5">
      <c r="A102" s="120" t="s">
        <v>75</v>
      </c>
      <c r="B102" s="121">
        <f>VLOOKUP(A102,'[1]NDM 1'!$A:$E,2,FALSE)</f>
        <v>45418</v>
      </c>
      <c r="C102" s="121">
        <f>VLOOKUP(A102,'[1]NDM 1'!$A:$E,3,FALSE)</f>
        <v>45418</v>
      </c>
      <c r="D102" s="122">
        <f t="shared" si="0"/>
        <v>0</v>
      </c>
      <c r="E102" s="21"/>
    </row>
    <row r="103" spans="1:5">
      <c r="A103" s="120" t="s">
        <v>76</v>
      </c>
      <c r="B103" s="121">
        <f>VLOOKUP(A103,'[1]NDM 1'!$A:$E,2,FALSE)</f>
        <v>164492.29999999999</v>
      </c>
      <c r="C103" s="121">
        <f>VLOOKUP(A103,'[1]NDM 1'!$A:$E,3,FALSE)</f>
        <v>164492.29999999999</v>
      </c>
      <c r="D103" s="122">
        <f t="shared" si="0"/>
        <v>0</v>
      </c>
      <c r="E103" s="21"/>
    </row>
    <row r="104" spans="1:5">
      <c r="A104" s="120" t="s">
        <v>77</v>
      </c>
      <c r="B104" s="121">
        <f>VLOOKUP(A104,'[1]NDM 1'!$A:$E,2,FALSE)</f>
        <v>62372383.18</v>
      </c>
      <c r="C104" s="121">
        <f>VLOOKUP(A104,'[1]NDM 1'!$A:$E,3,FALSE)</f>
        <v>62372383.18</v>
      </c>
      <c r="D104" s="122">
        <f t="shared" si="0"/>
        <v>0</v>
      </c>
      <c r="E104" s="21"/>
    </row>
    <row r="105" spans="1:5">
      <c r="A105" s="120" t="s">
        <v>78</v>
      </c>
      <c r="B105" s="121">
        <f>VLOOKUP(A105,'[1]NDM 1'!$A:$E,2,FALSE)</f>
        <v>31923821.469999999</v>
      </c>
      <c r="C105" s="121">
        <f>VLOOKUP(A105,'[1]NDM 1'!$A:$E,3,FALSE)</f>
        <v>31923821.469999999</v>
      </c>
      <c r="D105" s="122">
        <f t="shared" si="0"/>
        <v>0</v>
      </c>
      <c r="E105" s="21"/>
    </row>
    <row r="106" spans="1:5">
      <c r="A106" s="120" t="s">
        <v>79</v>
      </c>
      <c r="B106" s="121">
        <f>VLOOKUP(A106,'[1]NDM 1'!$A:$E,2,FALSE)</f>
        <v>5208487.67</v>
      </c>
      <c r="C106" s="121">
        <f>VLOOKUP(A106,'[1]NDM 1'!$A:$E,3,FALSE)</f>
        <v>5208487.67</v>
      </c>
      <c r="D106" s="122">
        <f t="shared" si="0"/>
        <v>0</v>
      </c>
      <c r="E106" s="21"/>
    </row>
    <row r="107" spans="1:5">
      <c r="A107" s="120" t="s">
        <v>80</v>
      </c>
      <c r="B107" s="121">
        <f>VLOOKUP(A107,'[1]NDM 1'!$A:$E,2,FALSE)</f>
        <v>876041.58</v>
      </c>
      <c r="C107" s="121">
        <f>VLOOKUP(A107,'[1]NDM 1'!$A:$E,3,FALSE)</f>
        <v>876041.58</v>
      </c>
      <c r="D107" s="122">
        <f t="shared" si="0"/>
        <v>0</v>
      </c>
      <c r="E107" s="21"/>
    </row>
    <row r="108" spans="1:5">
      <c r="A108" s="120" t="s">
        <v>81</v>
      </c>
      <c r="B108" s="121">
        <f>VLOOKUP(A108,'[1]NDM 1'!$A:$E,2,FALSE)</f>
        <v>42922.84</v>
      </c>
      <c r="C108" s="121">
        <f>VLOOKUP(A108,'[1]NDM 1'!$A:$E,3,FALSE)</f>
        <v>55184.05</v>
      </c>
      <c r="D108" s="122">
        <f t="shared" si="0"/>
        <v>12261.210000000006</v>
      </c>
      <c r="E108" s="21"/>
    </row>
    <row r="109" spans="1:5">
      <c r="A109" s="120" t="s">
        <v>82</v>
      </c>
      <c r="B109" s="121">
        <f>VLOOKUP(A109,'[1]NDM 1'!$A:$E,2,FALSE)</f>
        <v>8785</v>
      </c>
      <c r="C109" s="121">
        <f>VLOOKUP(A109,'[1]NDM 1'!$A:$E,3,FALSE)</f>
        <v>8785</v>
      </c>
      <c r="D109" s="122">
        <f t="shared" si="0"/>
        <v>0</v>
      </c>
      <c r="E109" s="21"/>
    </row>
    <row r="110" spans="1:5">
      <c r="A110" s="120" t="s">
        <v>83</v>
      </c>
      <c r="B110" s="121">
        <f>VLOOKUP(A110,'[1]NDM 1'!$A:$E,2,FALSE)</f>
        <v>416702.42</v>
      </c>
      <c r="C110" s="121">
        <f>VLOOKUP(A110,'[1]NDM 1'!$A:$E,3,FALSE)</f>
        <v>416702.42</v>
      </c>
      <c r="D110" s="122">
        <f t="shared" si="0"/>
        <v>0</v>
      </c>
      <c r="E110" s="21"/>
    </row>
    <row r="111" spans="1:5">
      <c r="A111" s="120" t="s">
        <v>84</v>
      </c>
      <c r="B111" s="121">
        <f>VLOOKUP(A111,'[1]NDM 1'!$A:$E,2,FALSE)</f>
        <v>7170</v>
      </c>
      <c r="C111" s="121">
        <f>VLOOKUP(A111,'[1]NDM 1'!$A:$E,3,FALSE)</f>
        <v>7170</v>
      </c>
      <c r="D111" s="122">
        <f t="shared" si="0"/>
        <v>0</v>
      </c>
      <c r="E111" s="21"/>
    </row>
    <row r="112" spans="1:5">
      <c r="A112" s="120" t="s">
        <v>85</v>
      </c>
      <c r="B112" s="121">
        <f>VLOOKUP(A112,'[1]NDM 1'!$A:$E,2,FALSE)</f>
        <v>7672.41</v>
      </c>
      <c r="C112" s="121">
        <f>VLOOKUP(A112,'[1]NDM 1'!$A:$E,3,FALSE)</f>
        <v>7672.41</v>
      </c>
      <c r="D112" s="122">
        <f t="shared" si="0"/>
        <v>0</v>
      </c>
      <c r="E112" s="21"/>
    </row>
    <row r="113" spans="1:7" ht="15" customHeight="1">
      <c r="A113" s="128"/>
      <c r="B113" s="129"/>
      <c r="C113" s="129"/>
      <c r="D113" s="122"/>
    </row>
    <row r="114" spans="1:7">
      <c r="A114" s="128" t="s">
        <v>86</v>
      </c>
      <c r="B114" s="130">
        <f>SUM(B115:B133)</f>
        <v>-108307084.81999999</v>
      </c>
      <c r="C114" s="130">
        <f>SUM(C115:C133)</f>
        <v>-108307084.81999999</v>
      </c>
      <c r="D114" s="130">
        <f t="shared" ref="D114:D133" si="1">+C114-B114</f>
        <v>0</v>
      </c>
    </row>
    <row r="115" spans="1:7">
      <c r="A115" s="120" t="s">
        <v>87</v>
      </c>
      <c r="B115" s="121">
        <f>VLOOKUP(A115,'[1]NDM 1'!$A:$E,2,FALSE)</f>
        <v>-18806650.260000002</v>
      </c>
      <c r="C115" s="121">
        <f>VLOOKUP(A115,'[1]NDM 1'!$A:$E,3,FALSE)</f>
        <v>-18806650.260000002</v>
      </c>
      <c r="D115" s="122">
        <f t="shared" si="1"/>
        <v>0</v>
      </c>
    </row>
    <row r="116" spans="1:7">
      <c r="A116" s="120" t="s">
        <v>88</v>
      </c>
      <c r="B116" s="121">
        <f>VLOOKUP(A116,'[1]NDM 1'!$A:$E,2,FALSE)</f>
        <v>-576845.04</v>
      </c>
      <c r="C116" s="121">
        <f>VLOOKUP(A116,'[1]NDM 1'!$A:$E,3,FALSE)</f>
        <v>-576845.04</v>
      </c>
      <c r="D116" s="122">
        <f t="shared" si="1"/>
        <v>0</v>
      </c>
    </row>
    <row r="117" spans="1:7">
      <c r="A117" s="120" t="s">
        <v>89</v>
      </c>
      <c r="B117" s="121">
        <f>VLOOKUP(A117,'[1]NDM 1'!$A:$E,2,FALSE)</f>
        <v>-4592.1099999999997</v>
      </c>
      <c r="C117" s="121">
        <f>VLOOKUP(A117,'[1]NDM 1'!$A:$E,3,FALSE)</f>
        <v>-4592.1099999999997</v>
      </c>
      <c r="D117" s="122">
        <f t="shared" si="1"/>
        <v>0</v>
      </c>
    </row>
    <row r="118" spans="1:7">
      <c r="A118" s="120" t="s">
        <v>90</v>
      </c>
      <c r="B118" s="121">
        <f>VLOOKUP(A118,'[1]NDM 1'!$A:$E,2,FALSE)</f>
        <v>-6905.16</v>
      </c>
      <c r="C118" s="121">
        <f>VLOOKUP(A118,'[1]NDM 1'!$A:$E,3,FALSE)</f>
        <v>-6905.16</v>
      </c>
      <c r="D118" s="122">
        <f t="shared" si="1"/>
        <v>0</v>
      </c>
    </row>
    <row r="119" spans="1:7">
      <c r="A119" s="120" t="s">
        <v>91</v>
      </c>
      <c r="B119" s="121">
        <f>VLOOKUP(A119,'[1]NDM 1'!$A:$E,2,FALSE)</f>
        <v>-13981010.49</v>
      </c>
      <c r="C119" s="121">
        <f>VLOOKUP(A119,'[1]NDM 1'!$A:$E,3,FALSE)</f>
        <v>-13981010.49</v>
      </c>
      <c r="D119" s="122">
        <f t="shared" si="1"/>
        <v>0</v>
      </c>
    </row>
    <row r="120" spans="1:7">
      <c r="A120" s="120" t="s">
        <v>92</v>
      </c>
      <c r="B120" s="121">
        <f>VLOOKUP(A120,'[1]NDM 1'!$A:$E,2,FALSE)</f>
        <v>-2272972.5099999998</v>
      </c>
      <c r="C120" s="121">
        <f>VLOOKUP(A120,'[1]NDM 1'!$A:$E,3,FALSE)</f>
        <v>-2272972.5099999998</v>
      </c>
      <c r="D120" s="122">
        <f t="shared" si="1"/>
        <v>0</v>
      </c>
    </row>
    <row r="121" spans="1:7">
      <c r="A121" s="120" t="s">
        <v>93</v>
      </c>
      <c r="B121" s="121">
        <f>VLOOKUP(A121,'[1]NDM 1'!$A:$E,2,FALSE)</f>
        <v>-832761.29</v>
      </c>
      <c r="C121" s="121">
        <f>VLOOKUP(A121,'[1]NDM 1'!$A:$E,3,FALSE)</f>
        <v>-832761.29</v>
      </c>
      <c r="D121" s="122">
        <f t="shared" si="1"/>
        <v>0</v>
      </c>
    </row>
    <row r="122" spans="1:7">
      <c r="A122" s="120" t="s">
        <v>94</v>
      </c>
      <c r="B122" s="121">
        <f>VLOOKUP(A122,'[1]NDM 1'!$A:$E,2,FALSE)</f>
        <v>-1249918.54</v>
      </c>
      <c r="C122" s="121">
        <f>VLOOKUP(A122,'[1]NDM 1'!$A:$E,3,FALSE)</f>
        <v>-1249918.54</v>
      </c>
      <c r="D122" s="122">
        <f t="shared" si="1"/>
        <v>0</v>
      </c>
    </row>
    <row r="123" spans="1:7">
      <c r="A123" s="120" t="s">
        <v>95</v>
      </c>
      <c r="B123" s="121">
        <f>VLOOKUP(A123,'[1]NDM 1'!$A:$E,2,FALSE)</f>
        <v>-54016.67</v>
      </c>
      <c r="C123" s="121">
        <f>VLOOKUP(A123,'[1]NDM 1'!$A:$E,3,FALSE)</f>
        <v>-54016.67</v>
      </c>
      <c r="D123" s="122">
        <f t="shared" si="1"/>
        <v>0</v>
      </c>
    </row>
    <row r="124" spans="1:7">
      <c r="A124" s="120" t="s">
        <v>96</v>
      </c>
      <c r="B124" s="121">
        <f>VLOOKUP(A124,'[1]NDM 1'!$A:$E,2,FALSE)</f>
        <v>-4396580.6900000004</v>
      </c>
      <c r="C124" s="121">
        <f>VLOOKUP(A124,'[1]NDM 1'!$A:$E,3,FALSE)</f>
        <v>-4396580.6900000004</v>
      </c>
      <c r="D124" s="122">
        <f t="shared" si="1"/>
        <v>0</v>
      </c>
      <c r="E124" s="55"/>
      <c r="F124" s="55"/>
      <c r="G124" s="55"/>
    </row>
    <row r="125" spans="1:7">
      <c r="A125" s="120" t="s">
        <v>97</v>
      </c>
      <c r="B125" s="121">
        <f>VLOOKUP(A125,'[1]NDM 1'!$A:$E,2,FALSE)</f>
        <v>-207375.03</v>
      </c>
      <c r="C125" s="121">
        <f>VLOOKUP(A125,'[1]NDM 1'!$A:$E,3,FALSE)</f>
        <v>-207375.03</v>
      </c>
      <c r="D125" s="122">
        <f t="shared" si="1"/>
        <v>0</v>
      </c>
      <c r="E125" s="55"/>
      <c r="F125" s="55"/>
      <c r="G125" s="55"/>
    </row>
    <row r="126" spans="1:7">
      <c r="A126" s="120" t="s">
        <v>98</v>
      </c>
      <c r="B126" s="121">
        <f>VLOOKUP(A126,'[1]NDM 1'!$A:$E,2,FALSE)</f>
        <v>-408647.73</v>
      </c>
      <c r="C126" s="121">
        <f>VLOOKUP(A126,'[1]NDM 1'!$A:$E,3,FALSE)</f>
        <v>-408647.73</v>
      </c>
      <c r="D126" s="122">
        <f t="shared" si="1"/>
        <v>0</v>
      </c>
      <c r="E126" s="55"/>
      <c r="F126" s="55"/>
      <c r="G126" s="55"/>
    </row>
    <row r="127" spans="1:7">
      <c r="A127" s="120" t="s">
        <v>99</v>
      </c>
      <c r="B127" s="121">
        <f>VLOOKUP(A127,'[1]NDM 1'!$A:$E,2,FALSE)</f>
        <v>-40119.199999999997</v>
      </c>
      <c r="C127" s="121">
        <f>VLOOKUP(A127,'[1]NDM 1'!$A:$E,3,FALSE)</f>
        <v>-40119.199999999997</v>
      </c>
      <c r="D127" s="122">
        <f t="shared" si="1"/>
        <v>0</v>
      </c>
      <c r="E127" s="55"/>
      <c r="F127" s="55"/>
      <c r="G127" s="55"/>
    </row>
    <row r="128" spans="1:7">
      <c r="A128" s="120" t="s">
        <v>100</v>
      </c>
      <c r="B128" s="121">
        <f>VLOOKUP(A128,'[1]NDM 1'!$A:$E,2,FALSE)</f>
        <v>-58325.01</v>
      </c>
      <c r="C128" s="121">
        <f>VLOOKUP(A128,'[1]NDM 1'!$A:$E,3,FALSE)</f>
        <v>-58325.01</v>
      </c>
      <c r="D128" s="122">
        <f t="shared" si="1"/>
        <v>0</v>
      </c>
      <c r="E128" s="55"/>
      <c r="F128" s="55"/>
      <c r="G128" s="55"/>
    </row>
    <row r="129" spans="1:4" s="55" customFormat="1">
      <c r="A129" s="120" t="s">
        <v>101</v>
      </c>
      <c r="B129" s="121">
        <f>VLOOKUP(A129,'[1]NDM 1'!$A:$E,2,FALSE)</f>
        <v>-61314112.18</v>
      </c>
      <c r="C129" s="121">
        <f>VLOOKUP(A129,'[1]NDM 1'!$A:$E,3,FALSE)</f>
        <v>-61314112.18</v>
      </c>
      <c r="D129" s="122">
        <f t="shared" si="1"/>
        <v>0</v>
      </c>
    </row>
    <row r="130" spans="1:4" s="55" customFormat="1">
      <c r="A130" s="120" t="s">
        <v>102</v>
      </c>
      <c r="B130" s="121">
        <f>VLOOKUP(A130,'[1]NDM 1'!$A:$E,2,FALSE)</f>
        <v>-3930308.08</v>
      </c>
      <c r="C130" s="121">
        <f>VLOOKUP(A130,'[1]NDM 1'!$A:$E,3,FALSE)</f>
        <v>-3930308.08</v>
      </c>
      <c r="D130" s="122">
        <f t="shared" si="1"/>
        <v>0</v>
      </c>
    </row>
    <row r="131" spans="1:4" s="55" customFormat="1">
      <c r="A131" s="120" t="s">
        <v>103</v>
      </c>
      <c r="B131" s="121">
        <f>VLOOKUP(A131,'[1]NDM 1'!$A:$E,2,FALSE)</f>
        <v>-14477.55</v>
      </c>
      <c r="C131" s="121">
        <f>VLOOKUP(A131,'[1]NDM 1'!$A:$E,3,FALSE)</f>
        <v>-14477.55</v>
      </c>
      <c r="D131" s="122">
        <f t="shared" si="1"/>
        <v>0</v>
      </c>
    </row>
    <row r="132" spans="1:4" s="55" customFormat="1">
      <c r="A132" s="120" t="s">
        <v>104</v>
      </c>
      <c r="B132" s="121">
        <f>VLOOKUP(A132,'[1]NDM 1'!$A:$E,2,FALSE)</f>
        <v>-151467.28</v>
      </c>
      <c r="C132" s="121">
        <f>VLOOKUP(A132,'[1]NDM 1'!$A:$E,3,FALSE)</f>
        <v>-151467.28</v>
      </c>
      <c r="D132" s="122">
        <f t="shared" si="1"/>
        <v>0</v>
      </c>
    </row>
    <row r="133" spans="1:4" s="55" customFormat="1">
      <c r="A133" s="120" t="s">
        <v>105</v>
      </c>
      <c r="B133" s="121">
        <v>0</v>
      </c>
      <c r="C133" s="121">
        <v>0</v>
      </c>
      <c r="D133" s="122">
        <f t="shared" si="1"/>
        <v>0</v>
      </c>
    </row>
    <row r="134" spans="1:4" s="55" customFormat="1">
      <c r="A134" s="90"/>
      <c r="B134" s="131"/>
      <c r="C134" s="131"/>
      <c r="D134" s="132"/>
    </row>
    <row r="135" spans="1:4" s="55" customFormat="1" ht="18" customHeight="1">
      <c r="B135" s="133">
        <f>+B114+B87+B82</f>
        <v>83636563.35999997</v>
      </c>
      <c r="C135" s="133">
        <f>+C114+C87+C82</f>
        <v>83648824.569999978</v>
      </c>
      <c r="D135" s="133">
        <f>+D114+D87+D82</f>
        <v>12261.210000000006</v>
      </c>
    </row>
    <row r="136" spans="1:4" s="55" customFormat="1" ht="13.5" customHeight="1"/>
    <row r="137" spans="1:4" s="55" customFormat="1" ht="21.75" customHeight="1">
      <c r="A137" s="83" t="s">
        <v>106</v>
      </c>
      <c r="B137" s="84" t="s">
        <v>53</v>
      </c>
      <c r="C137" s="84" t="s">
        <v>54</v>
      </c>
      <c r="D137" s="85" t="s">
        <v>55</v>
      </c>
    </row>
    <row r="138" spans="1:4" s="55" customFormat="1">
      <c r="A138" s="134" t="s">
        <v>107</v>
      </c>
      <c r="B138" s="30"/>
      <c r="C138" s="30"/>
      <c r="D138" s="135"/>
    </row>
    <row r="139" spans="1:4" s="55" customFormat="1">
      <c r="A139" s="136"/>
      <c r="B139" s="34"/>
      <c r="C139" s="34"/>
      <c r="D139" s="77"/>
    </row>
    <row r="140" spans="1:4" s="55" customFormat="1">
      <c r="A140" s="136" t="s">
        <v>108</v>
      </c>
      <c r="B140" s="34"/>
      <c r="C140" s="34"/>
      <c r="D140" s="77"/>
    </row>
    <row r="141" spans="1:4" s="55" customFormat="1">
      <c r="A141" s="136"/>
      <c r="B141" s="34"/>
      <c r="C141" s="34"/>
      <c r="D141" s="77"/>
    </row>
    <row r="142" spans="1:4" s="55" customFormat="1" ht="25.5">
      <c r="A142" s="137" t="s">
        <v>86</v>
      </c>
      <c r="B142" s="34"/>
      <c r="C142" s="34"/>
      <c r="D142" s="77"/>
    </row>
    <row r="143" spans="1:4" s="55" customFormat="1">
      <c r="A143" s="138" t="s">
        <v>105</v>
      </c>
      <c r="B143" s="139">
        <v>0</v>
      </c>
      <c r="C143" s="139">
        <v>0</v>
      </c>
      <c r="D143" s="122">
        <f>+C143-B143</f>
        <v>0</v>
      </c>
    </row>
    <row r="144" spans="1:4" s="55" customFormat="1">
      <c r="A144" s="140"/>
      <c r="B144" s="91"/>
      <c r="C144" s="91"/>
      <c r="D144" s="141"/>
    </row>
    <row r="145" spans="1:7" ht="16.5" customHeight="1">
      <c r="B145" s="133">
        <f>SUM(B142:B144)</f>
        <v>0</v>
      </c>
      <c r="C145" s="133">
        <f>SUM(C142:C144)</f>
        <v>0</v>
      </c>
      <c r="D145" s="133">
        <f>SUM(D142:D144)</f>
        <v>0</v>
      </c>
      <c r="F145" s="55"/>
      <c r="G145" s="55"/>
    </row>
    <row r="147" spans="1:7" ht="27" customHeight="1">
      <c r="A147" s="83" t="s">
        <v>109</v>
      </c>
      <c r="B147" s="85" t="s">
        <v>8</v>
      </c>
      <c r="F147" s="55"/>
      <c r="G147" s="55"/>
    </row>
    <row r="148" spans="1:7" ht="25.5">
      <c r="A148" s="142" t="s">
        <v>110</v>
      </c>
      <c r="B148" s="143">
        <v>0</v>
      </c>
      <c r="F148" s="55"/>
      <c r="G148" s="55"/>
    </row>
    <row r="149" spans="1:7">
      <c r="A149" s="136"/>
      <c r="B149" s="77"/>
      <c r="F149" s="55"/>
      <c r="G149" s="55"/>
    </row>
    <row r="150" spans="1:7">
      <c r="A150" s="140"/>
      <c r="B150" s="141"/>
      <c r="F150" s="55"/>
      <c r="G150" s="55"/>
    </row>
    <row r="151" spans="1:7" ht="15" customHeight="1">
      <c r="B151" s="144">
        <f>SUM(B148:B150)</f>
        <v>0</v>
      </c>
      <c r="F151" s="55"/>
      <c r="G151" s="55"/>
    </row>
    <row r="153" spans="1:7" ht="22.5" customHeight="1">
      <c r="A153" s="145" t="s">
        <v>111</v>
      </c>
      <c r="B153" s="146" t="s">
        <v>8</v>
      </c>
      <c r="C153" s="147" t="s">
        <v>112</v>
      </c>
      <c r="F153" s="55"/>
      <c r="G153" s="55"/>
    </row>
    <row r="154" spans="1:7">
      <c r="A154" s="148">
        <v>1190</v>
      </c>
      <c r="B154" s="149">
        <f>+B155</f>
        <v>285728.87</v>
      </c>
      <c r="C154" s="150"/>
      <c r="F154" s="55"/>
      <c r="G154" s="55"/>
    </row>
    <row r="155" spans="1:7">
      <c r="A155" s="151" t="s">
        <v>113</v>
      </c>
      <c r="B155" s="152">
        <v>285728.87</v>
      </c>
      <c r="C155" s="153"/>
      <c r="D155" s="154"/>
      <c r="F155" s="55"/>
      <c r="G155" s="55"/>
    </row>
    <row r="156" spans="1:7">
      <c r="A156" s="155"/>
      <c r="B156" s="156"/>
      <c r="C156" s="157"/>
      <c r="F156" s="55"/>
      <c r="G156" s="55"/>
    </row>
    <row r="157" spans="1:7" ht="14.25" customHeight="1">
      <c r="B157" s="158">
        <f>+B154</f>
        <v>285728.87</v>
      </c>
      <c r="C157" s="159"/>
      <c r="F157" s="55"/>
      <c r="G157" s="55"/>
    </row>
    <row r="159" spans="1:7">
      <c r="A159" s="160" t="s">
        <v>114</v>
      </c>
      <c r="F159" s="55"/>
      <c r="G159" s="55"/>
    </row>
    <row r="160" spans="1:7">
      <c r="E160" s="112"/>
      <c r="F160" s="55"/>
      <c r="G160" s="55"/>
    </row>
    <row r="161" spans="1:6" s="55" customFormat="1" ht="20.25" customHeight="1">
      <c r="A161" s="145" t="s">
        <v>115</v>
      </c>
      <c r="B161" s="161" t="s">
        <v>8</v>
      </c>
      <c r="C161" s="162" t="s">
        <v>24</v>
      </c>
      <c r="D161" s="163" t="s">
        <v>25</v>
      </c>
      <c r="E161" s="112"/>
      <c r="F161" s="2"/>
    </row>
    <row r="162" spans="1:6" s="55" customFormat="1">
      <c r="A162" s="164" t="s">
        <v>116</v>
      </c>
      <c r="B162" s="165" t="e">
        <f>SUM(B163:B192)</f>
        <v>#N/A</v>
      </c>
      <c r="C162" s="166" t="e">
        <f>SUM(C172:C192)</f>
        <v>#N/A</v>
      </c>
      <c r="D162" s="166" t="e">
        <f>SUM(D172:D192)</f>
        <v>#N/A</v>
      </c>
      <c r="E162" s="112"/>
      <c r="F162" s="2"/>
    </row>
    <row r="163" spans="1:6" s="55" customFormat="1">
      <c r="A163" s="167" t="s">
        <v>117</v>
      </c>
      <c r="B163" s="121">
        <v>0</v>
      </c>
      <c r="C163" s="121">
        <v>0</v>
      </c>
      <c r="D163" s="121">
        <v>0</v>
      </c>
      <c r="E163" s="112"/>
      <c r="F163" s="2"/>
    </row>
    <row r="164" spans="1:6" s="55" customFormat="1">
      <c r="A164" s="167" t="s">
        <v>118</v>
      </c>
      <c r="B164" s="121">
        <f>VLOOKUP(A164,'[1]NDM 1'!$A:$E,2,0)</f>
        <v>0</v>
      </c>
      <c r="C164" s="121">
        <v>0</v>
      </c>
      <c r="D164" s="121">
        <v>0</v>
      </c>
      <c r="E164" s="112"/>
      <c r="F164" s="168"/>
    </row>
    <row r="165" spans="1:6" s="55" customFormat="1">
      <c r="A165" s="167" t="s">
        <v>119</v>
      </c>
      <c r="B165" s="121">
        <f>VLOOKUP(A165,'[1]NDM 1'!$A:$E,2,0)</f>
        <v>0</v>
      </c>
      <c r="C165" s="121"/>
      <c r="D165" s="121"/>
      <c r="E165" s="112"/>
      <c r="F165" s="168"/>
    </row>
    <row r="166" spans="1:6" s="55" customFormat="1">
      <c r="A166" s="167" t="s">
        <v>120</v>
      </c>
      <c r="B166" s="121">
        <f>VLOOKUP(A166,'[1]NDM 1'!$A:$E,2,0)</f>
        <v>0</v>
      </c>
      <c r="C166" s="121">
        <v>0</v>
      </c>
      <c r="D166" s="121">
        <v>0</v>
      </c>
      <c r="E166" s="112"/>
      <c r="F166" s="168"/>
    </row>
    <row r="167" spans="1:6" s="55" customFormat="1">
      <c r="A167" s="167" t="s">
        <v>121</v>
      </c>
      <c r="B167" s="121">
        <f>VLOOKUP(A167,'[1]NDM 1'!$A:$E,2,0)</f>
        <v>39138.97</v>
      </c>
      <c r="C167" s="121">
        <v>0</v>
      </c>
      <c r="D167" s="121">
        <v>0</v>
      </c>
      <c r="E167" s="112"/>
      <c r="F167" s="168"/>
    </row>
    <row r="168" spans="1:6" s="55" customFormat="1">
      <c r="A168" s="167" t="s">
        <v>122</v>
      </c>
      <c r="B168" s="121"/>
      <c r="C168" s="121"/>
      <c r="D168" s="121"/>
      <c r="E168" s="112"/>
      <c r="F168" s="168"/>
    </row>
    <row r="169" spans="1:6" s="55" customFormat="1">
      <c r="A169" s="167" t="s">
        <v>123</v>
      </c>
      <c r="B169" s="121">
        <v>0</v>
      </c>
      <c r="C169" s="121">
        <v>0</v>
      </c>
      <c r="D169" s="121">
        <v>0</v>
      </c>
      <c r="E169" s="112"/>
      <c r="F169" s="168"/>
    </row>
    <row r="170" spans="1:6" s="55" customFormat="1">
      <c r="A170" s="167" t="s">
        <v>124</v>
      </c>
      <c r="B170" s="121">
        <f>VLOOKUP(A170,'[1]NDM 1'!$A:$E,2,0)</f>
        <v>0</v>
      </c>
      <c r="C170" s="121">
        <v>0</v>
      </c>
      <c r="D170" s="121">
        <v>0</v>
      </c>
      <c r="E170" s="112"/>
      <c r="F170" s="168"/>
    </row>
    <row r="171" spans="1:6" s="55" customFormat="1">
      <c r="A171" s="167" t="s">
        <v>125</v>
      </c>
      <c r="B171" s="121">
        <v>0</v>
      </c>
      <c r="C171" s="121">
        <v>0</v>
      </c>
      <c r="D171" s="121">
        <v>0</v>
      </c>
      <c r="E171" s="112"/>
      <c r="F171" s="168"/>
    </row>
    <row r="172" spans="1:6" s="55" customFormat="1" ht="15">
      <c r="A172" s="167" t="s">
        <v>126</v>
      </c>
      <c r="B172" s="121">
        <f>VLOOKUP(A172,'[1]NDM 1'!$A:$E,2,0)</f>
        <v>491097.92</v>
      </c>
      <c r="C172" s="169">
        <f>VLOOKUP(A172,'[1]NDM 1'!$A:$E,3,FALSE)</f>
        <v>0</v>
      </c>
      <c r="D172" s="121">
        <v>0</v>
      </c>
      <c r="E172" s="170"/>
      <c r="F172" s="168"/>
    </row>
    <row r="173" spans="1:6" s="55" customFormat="1" ht="15">
      <c r="A173" s="167" t="s">
        <v>127</v>
      </c>
      <c r="B173" s="121">
        <f>VLOOKUP(A173,'[1]NDM 1'!$A:$E,2,0)</f>
        <v>52629.2</v>
      </c>
      <c r="C173" s="169">
        <f>VLOOKUP(A173,'[1]NDM 1'!$A:$E,3,FALSE)</f>
        <v>0</v>
      </c>
      <c r="D173" s="171">
        <f>VLOOKUP(A173,'[1]NDM 1'!$A:$E,4,FALSE)</f>
        <v>0</v>
      </c>
      <c r="E173" s="170"/>
      <c r="F173" s="168"/>
    </row>
    <row r="174" spans="1:6" s="55" customFormat="1" ht="15">
      <c r="A174" s="167" t="s">
        <v>128</v>
      </c>
      <c r="B174" s="121">
        <v>0</v>
      </c>
      <c r="C174" s="121">
        <v>0</v>
      </c>
      <c r="D174" s="121">
        <v>0</v>
      </c>
      <c r="E174" s="170"/>
      <c r="F174" s="168"/>
    </row>
    <row r="175" spans="1:6" s="55" customFormat="1" ht="15">
      <c r="A175" s="167" t="s">
        <v>129</v>
      </c>
      <c r="B175" s="121">
        <f>VLOOKUP(A175,'[1]NDM 1'!$A:$E,2,0)</f>
        <v>0.28000000000000003</v>
      </c>
      <c r="C175" s="121">
        <v>0</v>
      </c>
      <c r="D175" s="121">
        <v>0</v>
      </c>
      <c r="E175" s="170"/>
      <c r="F175" s="168"/>
    </row>
    <row r="176" spans="1:6" s="55" customFormat="1" ht="15">
      <c r="A176" s="167" t="s">
        <v>130</v>
      </c>
      <c r="B176" s="121">
        <f>VLOOKUP(A176,'[1]NDM 1'!$A:$E,2,0)</f>
        <v>0.11</v>
      </c>
      <c r="C176" s="169">
        <f>VLOOKUP(A176,'[1]NDM 1'!$A:$E,3,FALSE)</f>
        <v>0</v>
      </c>
      <c r="D176" s="171">
        <f>VLOOKUP(A176,'[1]NDM 1'!$A:$E,4,FALSE)</f>
        <v>0</v>
      </c>
      <c r="E176" s="170"/>
      <c r="F176" s="168"/>
    </row>
    <row r="177" spans="1:6" s="55" customFormat="1" ht="15">
      <c r="A177" s="167" t="s">
        <v>131</v>
      </c>
      <c r="B177" s="121">
        <f>VLOOKUP(A177,'[1]NDM 1'!$A:$E,2,0)</f>
        <v>7102.43</v>
      </c>
      <c r="C177" s="169">
        <f>VLOOKUP(A177,'[1]NDM 1'!$A:$E,3,FALSE)</f>
        <v>0</v>
      </c>
      <c r="D177" s="171">
        <f>VLOOKUP(A177,'[1]NDM 1'!$A:$E,4,FALSE)</f>
        <v>0</v>
      </c>
      <c r="E177" s="170"/>
      <c r="F177" s="168"/>
    </row>
    <row r="178" spans="1:6" s="55" customFormat="1" ht="15" customHeight="1">
      <c r="A178" s="167" t="s">
        <v>132</v>
      </c>
      <c r="B178" s="121">
        <f>VLOOKUP(A178,'[1]NDM 1'!$A:$E,2,0)</f>
        <v>0</v>
      </c>
      <c r="C178" s="121">
        <v>0</v>
      </c>
      <c r="D178" s="121">
        <v>0</v>
      </c>
      <c r="E178" s="170"/>
      <c r="F178" s="2"/>
    </row>
    <row r="179" spans="1:6" s="55" customFormat="1" ht="15" customHeight="1">
      <c r="A179" s="167" t="s">
        <v>133</v>
      </c>
      <c r="B179" s="121">
        <f>VLOOKUP(A179,'[1]NDM 1'!$A:$E,2,0)</f>
        <v>16458.080000000002</v>
      </c>
      <c r="C179" s="121">
        <v>0</v>
      </c>
      <c r="D179" s="121">
        <v>0</v>
      </c>
      <c r="E179" s="170"/>
      <c r="F179" s="2"/>
    </row>
    <row r="180" spans="1:6" s="55" customFormat="1" ht="15">
      <c r="A180" s="167" t="s">
        <v>134</v>
      </c>
      <c r="B180" s="121">
        <f>VLOOKUP(A180,'[1]NDM 1'!$A:$E,2,0)</f>
        <v>683215.08</v>
      </c>
      <c r="C180" s="169">
        <f>VLOOKUP(A180,'[1]NDM 1'!$A:$E,3,FALSE)</f>
        <v>0</v>
      </c>
      <c r="D180" s="171">
        <f>VLOOKUP(A180,'[1]NDM 1'!$A:$E,4,FALSE)</f>
        <v>0</v>
      </c>
      <c r="E180" s="170"/>
      <c r="F180" s="168"/>
    </row>
    <row r="181" spans="1:6" s="55" customFormat="1" ht="15">
      <c r="A181" s="167" t="s">
        <v>135</v>
      </c>
      <c r="B181" s="121">
        <f>VLOOKUP(A181,'[1]NDM 1'!$A:$E,2,0)</f>
        <v>149101.95000000001</v>
      </c>
      <c r="C181" s="169">
        <f>VLOOKUP(A181,'[1]NDM 1'!$A:$E,3,FALSE)</f>
        <v>0</v>
      </c>
      <c r="D181" s="171">
        <f>VLOOKUP(A181,'[1]NDM 1'!$A:$E,4,FALSE)</f>
        <v>0</v>
      </c>
      <c r="E181" s="170"/>
      <c r="F181" s="168"/>
    </row>
    <row r="182" spans="1:6" s="55" customFormat="1" ht="16.5" customHeight="1">
      <c r="A182" s="167" t="s">
        <v>136</v>
      </c>
      <c r="B182" s="121">
        <f>VLOOKUP(A182,'[1]NDM 1'!$A:$E,2,0)</f>
        <v>81475.33</v>
      </c>
      <c r="C182" s="169">
        <f>VLOOKUP(A182,'[1]NDM 1'!$A:$E,3,FALSE)</f>
        <v>0</v>
      </c>
      <c r="D182" s="171">
        <f>VLOOKUP(A182,'[1]NDM 1'!$A:$E,4,FALSE)</f>
        <v>0</v>
      </c>
      <c r="E182" s="170"/>
      <c r="F182" s="168"/>
    </row>
    <row r="183" spans="1:6" s="55" customFormat="1" ht="16.5" customHeight="1">
      <c r="A183" s="167" t="s">
        <v>137</v>
      </c>
      <c r="B183" s="121">
        <f>VLOOKUP(A183,'[1]NDM 1'!$A:$E,2,0)</f>
        <v>0</v>
      </c>
      <c r="C183" s="169"/>
      <c r="D183" s="171"/>
      <c r="E183" s="170"/>
      <c r="F183" s="168"/>
    </row>
    <row r="184" spans="1:6" s="55" customFormat="1" ht="16.5" customHeight="1">
      <c r="A184" s="167" t="s">
        <v>138</v>
      </c>
      <c r="B184" s="121">
        <f>VLOOKUP(A184,'[1]NDM 1'!$A:$E,2,0)</f>
        <v>12793.96</v>
      </c>
      <c r="C184" s="169">
        <f>VLOOKUP(A184,'[1]NDM 1'!$A:$E,3,FALSE)</f>
        <v>0</v>
      </c>
      <c r="D184" s="171">
        <f>VLOOKUP(A184,'[1]NDM 1'!$A:$E,4,FALSE)</f>
        <v>0</v>
      </c>
      <c r="E184" s="170"/>
      <c r="F184" s="168"/>
    </row>
    <row r="185" spans="1:6" s="55" customFormat="1" ht="16.5" customHeight="1">
      <c r="A185" s="167" t="s">
        <v>139</v>
      </c>
      <c r="B185" s="121">
        <f>VLOOKUP(A185,'[1]NDM 1'!$A:$E,2,0)</f>
        <v>8949</v>
      </c>
      <c r="C185" s="169">
        <v>0</v>
      </c>
      <c r="D185" s="171">
        <v>0</v>
      </c>
      <c r="E185" s="172"/>
      <c r="F185" s="168"/>
    </row>
    <row r="186" spans="1:6" s="55" customFormat="1" ht="15">
      <c r="A186" s="167" t="s">
        <v>140</v>
      </c>
      <c r="B186" s="121" t="e">
        <f>VLOOKUP(A186,'[1]NDM 1'!$A:$E,2,0)</f>
        <v>#N/A</v>
      </c>
      <c r="C186" s="169" t="e">
        <f>VLOOKUP(A186,'[1]NDM 1'!$A:$E,3,FALSE)</f>
        <v>#N/A</v>
      </c>
      <c r="D186" s="171" t="e">
        <f>VLOOKUP(A186,'[1]NDM 1'!$A:$E,4,FALSE)</f>
        <v>#N/A</v>
      </c>
      <c r="E186" s="170"/>
      <c r="F186" s="168"/>
    </row>
    <row r="187" spans="1:6" s="55" customFormat="1" ht="15">
      <c r="A187" s="167" t="s">
        <v>141</v>
      </c>
      <c r="B187" s="121">
        <v>0</v>
      </c>
      <c r="C187" s="121">
        <v>0</v>
      </c>
      <c r="D187" s="121">
        <v>0</v>
      </c>
      <c r="E187" s="172"/>
      <c r="F187" s="2"/>
    </row>
    <row r="188" spans="1:6" s="55" customFormat="1" ht="15">
      <c r="A188" s="167" t="s">
        <v>142</v>
      </c>
      <c r="B188" s="121">
        <f>VLOOKUP(A188,'[1]NDM 1'!$A:$E,2,0)</f>
        <v>-12.92</v>
      </c>
      <c r="C188" s="121"/>
      <c r="D188" s="121"/>
      <c r="E188" s="172"/>
      <c r="F188" s="2"/>
    </row>
    <row r="189" spans="1:6" s="55" customFormat="1" ht="20.25" customHeight="1">
      <c r="A189" s="167" t="s">
        <v>143</v>
      </c>
      <c r="B189" s="121">
        <v>0</v>
      </c>
      <c r="C189" s="121">
        <v>0</v>
      </c>
      <c r="D189" s="121">
        <v>0</v>
      </c>
      <c r="E189" s="170"/>
      <c r="F189" s="2"/>
    </row>
    <row r="190" spans="1:6" s="55" customFormat="1" ht="20.25" customHeight="1">
      <c r="A190" s="167" t="s">
        <v>144</v>
      </c>
      <c r="B190" s="121">
        <v>0</v>
      </c>
      <c r="C190" s="173">
        <v>0</v>
      </c>
      <c r="D190" s="121">
        <v>0</v>
      </c>
      <c r="E190" s="170"/>
      <c r="F190" s="2"/>
    </row>
    <row r="191" spans="1:6" s="55" customFormat="1" ht="20.25" customHeight="1">
      <c r="A191" s="167" t="s">
        <v>145</v>
      </c>
      <c r="B191" s="121">
        <f>VLOOKUP(A191,'[1]NDM 1'!$A:$E,2,0)</f>
        <v>25316.22</v>
      </c>
      <c r="C191" s="169">
        <v>0</v>
      </c>
      <c r="D191" s="171">
        <v>0</v>
      </c>
      <c r="E191" s="170"/>
      <c r="F191" s="2"/>
    </row>
    <row r="192" spans="1:6" s="55" customFormat="1">
      <c r="A192" s="167" t="s">
        <v>146</v>
      </c>
      <c r="B192" s="121">
        <f>VLOOKUP(A192,'[1]NDM 1'!$A:$E,2,0)</f>
        <v>30453.25</v>
      </c>
      <c r="C192" s="121">
        <v>0</v>
      </c>
      <c r="D192" s="121">
        <v>0</v>
      </c>
      <c r="E192" s="112"/>
      <c r="F192" s="2"/>
    </row>
    <row r="193" spans="1:7" ht="15">
      <c r="A193" s="174"/>
      <c r="B193" s="175"/>
      <c r="C193" s="176"/>
      <c r="D193" s="177"/>
      <c r="E193" s="112"/>
      <c r="F193" s="55"/>
      <c r="G193" s="55"/>
    </row>
    <row r="194" spans="1:7">
      <c r="A194" s="123" t="s">
        <v>147</v>
      </c>
      <c r="B194" s="178">
        <v>0</v>
      </c>
      <c r="C194" s="179">
        <v>0</v>
      </c>
      <c r="D194" s="180">
        <v>0</v>
      </c>
      <c r="E194" s="112"/>
      <c r="F194" s="55"/>
      <c r="G194" s="55"/>
    </row>
    <row r="195" spans="1:7">
      <c r="A195" s="90"/>
      <c r="B195" s="181"/>
      <c r="C195" s="182"/>
      <c r="D195" s="183"/>
      <c r="F195" s="55"/>
      <c r="G195" s="55"/>
    </row>
    <row r="196" spans="1:7" ht="16.5" customHeight="1">
      <c r="B196" s="158" t="e">
        <f>B162+B194</f>
        <v>#N/A</v>
      </c>
      <c r="C196" s="184">
        <f>SUM(C194:C195)</f>
        <v>0</v>
      </c>
      <c r="D196" s="184">
        <f>SUM(D194:D195)</f>
        <v>0</v>
      </c>
      <c r="F196" s="55"/>
      <c r="G196" s="55"/>
    </row>
    <row r="198" spans="1:7" ht="27.75" customHeight="1">
      <c r="F198" s="55"/>
      <c r="G198" s="55"/>
    </row>
    <row r="199" spans="1:7">
      <c r="A199" s="185" t="s">
        <v>148</v>
      </c>
      <c r="B199" s="186" t="s">
        <v>8</v>
      </c>
      <c r="C199" s="26" t="s">
        <v>149</v>
      </c>
      <c r="D199" s="26" t="s">
        <v>112</v>
      </c>
      <c r="F199" s="55"/>
      <c r="G199" s="55"/>
    </row>
    <row r="200" spans="1:7">
      <c r="A200" s="187" t="s">
        <v>150</v>
      </c>
      <c r="B200" s="188" t="s">
        <v>151</v>
      </c>
      <c r="C200" s="189"/>
      <c r="D200" s="190"/>
      <c r="F200" s="55"/>
      <c r="G200" s="55"/>
    </row>
    <row r="201" spans="1:7">
      <c r="A201" s="191"/>
      <c r="B201" s="192"/>
      <c r="C201" s="193"/>
      <c r="D201" s="194"/>
      <c r="F201" s="55"/>
      <c r="G201" s="55"/>
    </row>
    <row r="202" spans="1:7" ht="15" customHeight="1">
      <c r="A202" s="195"/>
      <c r="B202" s="196"/>
      <c r="C202" s="197"/>
      <c r="D202" s="198"/>
      <c r="F202" s="55"/>
      <c r="G202" s="55"/>
    </row>
    <row r="203" spans="1:7">
      <c r="B203" s="73">
        <f>SUM(B201:B202)</f>
        <v>0</v>
      </c>
      <c r="C203" s="429"/>
      <c r="D203" s="429"/>
      <c r="F203" s="55"/>
      <c r="G203" s="55"/>
    </row>
    <row r="204" spans="1:7" ht="24" customHeight="1">
      <c r="F204" s="55"/>
      <c r="G204" s="55"/>
    </row>
    <row r="205" spans="1:7" ht="25.5">
      <c r="A205" s="199" t="s">
        <v>152</v>
      </c>
      <c r="B205" s="200" t="s">
        <v>8</v>
      </c>
      <c r="C205" s="26" t="s">
        <v>149</v>
      </c>
      <c r="D205" s="26" t="s">
        <v>112</v>
      </c>
      <c r="F205" s="55"/>
      <c r="G205" s="55"/>
    </row>
    <row r="206" spans="1:7" ht="25.5">
      <c r="A206" s="201" t="s">
        <v>153</v>
      </c>
      <c r="B206" s="202" t="s">
        <v>151</v>
      </c>
      <c r="C206" s="189"/>
      <c r="D206" s="190"/>
      <c r="F206" s="55"/>
      <c r="G206" s="55"/>
    </row>
    <row r="207" spans="1:7">
      <c r="A207" s="203"/>
      <c r="B207" s="204"/>
      <c r="C207" s="193"/>
      <c r="D207" s="194"/>
      <c r="F207" s="55"/>
      <c r="G207" s="55"/>
    </row>
    <row r="208" spans="1:7" ht="16.5" customHeight="1">
      <c r="A208" s="205"/>
      <c r="B208" s="206"/>
      <c r="C208" s="197"/>
      <c r="D208" s="198"/>
      <c r="F208" s="55"/>
      <c r="G208" s="55"/>
    </row>
    <row r="209" spans="1:7">
      <c r="B209" s="73">
        <f>SUM(B207:B208)</f>
        <v>0</v>
      </c>
      <c r="C209" s="429"/>
      <c r="D209" s="429"/>
      <c r="E209" s="55"/>
      <c r="F209" s="55"/>
      <c r="G209" s="55"/>
    </row>
    <row r="210" spans="1:7" ht="24" customHeight="1">
      <c r="E210" s="55"/>
      <c r="F210" s="55"/>
      <c r="G210" s="55"/>
    </row>
    <row r="211" spans="1:7">
      <c r="A211" s="185" t="s">
        <v>154</v>
      </c>
      <c r="B211" s="186" t="s">
        <v>8</v>
      </c>
      <c r="C211" s="26" t="s">
        <v>149</v>
      </c>
      <c r="D211" s="26" t="s">
        <v>112</v>
      </c>
      <c r="E211" s="55"/>
      <c r="F211" s="55"/>
      <c r="G211" s="55"/>
    </row>
    <row r="212" spans="1:7">
      <c r="A212" s="27" t="s">
        <v>155</v>
      </c>
      <c r="B212" s="188" t="s">
        <v>151</v>
      </c>
      <c r="C212" s="189"/>
      <c r="D212" s="190"/>
      <c r="E212" s="55"/>
      <c r="F212" s="55"/>
      <c r="G212" s="55"/>
    </row>
    <row r="213" spans="1:7">
      <c r="A213" s="191"/>
      <c r="B213" s="192"/>
      <c r="C213" s="193"/>
      <c r="D213" s="194"/>
      <c r="E213" s="55"/>
      <c r="F213" s="55"/>
      <c r="G213" s="55"/>
    </row>
    <row r="214" spans="1:7" ht="18.75" customHeight="1">
      <c r="A214" s="207"/>
      <c r="B214" s="196"/>
      <c r="C214" s="197"/>
      <c r="D214" s="198"/>
      <c r="E214" s="55"/>
      <c r="F214" s="55"/>
      <c r="G214" s="55"/>
    </row>
    <row r="215" spans="1:7" ht="12" customHeight="1">
      <c r="B215" s="73">
        <f>SUM(B213:B214)</f>
        <v>0</v>
      </c>
      <c r="C215" s="429"/>
      <c r="D215" s="429"/>
      <c r="E215" s="55"/>
      <c r="F215" s="55"/>
      <c r="G215" s="55"/>
    </row>
    <row r="217" spans="1:7">
      <c r="A217" s="185" t="s">
        <v>156</v>
      </c>
      <c r="B217" s="186" t="s">
        <v>8</v>
      </c>
      <c r="C217" s="25" t="s">
        <v>149</v>
      </c>
      <c r="D217" s="25" t="s">
        <v>45</v>
      </c>
      <c r="E217" s="55"/>
      <c r="F217" s="55"/>
      <c r="G217" s="55"/>
    </row>
    <row r="218" spans="1:7">
      <c r="A218" s="27" t="s">
        <v>157</v>
      </c>
      <c r="B218" s="208">
        <v>0</v>
      </c>
      <c r="C218" s="30">
        <v>0</v>
      </c>
      <c r="D218" s="30">
        <v>0</v>
      </c>
      <c r="E218" s="55"/>
      <c r="F218" s="55"/>
      <c r="G218" s="55"/>
    </row>
    <row r="219" spans="1:7">
      <c r="A219" s="52"/>
      <c r="B219" s="34"/>
      <c r="C219" s="34">
        <v>0</v>
      </c>
      <c r="D219" s="34">
        <v>0</v>
      </c>
      <c r="E219" s="55"/>
      <c r="F219" s="55"/>
      <c r="G219" s="55"/>
    </row>
    <row r="220" spans="1:7" ht="24" customHeight="1">
      <c r="A220" s="53"/>
      <c r="B220" s="209"/>
      <c r="C220" s="209">
        <v>0</v>
      </c>
      <c r="D220" s="209">
        <v>0</v>
      </c>
      <c r="E220" s="55"/>
      <c r="F220" s="55"/>
      <c r="G220" s="55"/>
    </row>
    <row r="221" spans="1:7">
      <c r="B221" s="73">
        <f>SUM(B219:B220)</f>
        <v>0</v>
      </c>
      <c r="C221" s="429"/>
      <c r="D221" s="429"/>
      <c r="E221" s="55"/>
      <c r="F221" s="55"/>
      <c r="G221" s="55"/>
    </row>
    <row r="223" spans="1:7">
      <c r="A223" s="18" t="s">
        <v>158</v>
      </c>
      <c r="E223" s="55"/>
      <c r="F223" s="55"/>
      <c r="G223" s="55"/>
    </row>
    <row r="224" spans="1:7">
      <c r="A224" s="18" t="s">
        <v>159</v>
      </c>
      <c r="E224" s="55"/>
      <c r="F224" s="55"/>
      <c r="G224" s="55"/>
    </row>
    <row r="226" spans="1:7">
      <c r="A226" s="210" t="s">
        <v>160</v>
      </c>
      <c r="B226" s="211" t="s">
        <v>8</v>
      </c>
      <c r="C226" s="60" t="s">
        <v>161</v>
      </c>
      <c r="D226" s="26" t="s">
        <v>45</v>
      </c>
      <c r="G226" s="55"/>
    </row>
    <row r="227" spans="1:7">
      <c r="A227" s="212" t="s">
        <v>162</v>
      </c>
      <c r="B227" s="213">
        <f>SUM(B228:B231)</f>
        <v>7350856.8499999996</v>
      </c>
      <c r="C227" s="214"/>
      <c r="D227" s="215"/>
      <c r="E227" s="7"/>
      <c r="G227" s="55"/>
    </row>
    <row r="228" spans="1:7">
      <c r="A228" s="63" t="s">
        <v>163</v>
      </c>
      <c r="B228" s="216">
        <f>-VLOOKUP(A228,'[1]NDM 1'!$A:$E,2,FALSE)</f>
        <v>7259861.71</v>
      </c>
      <c r="C228" s="217"/>
      <c r="D228" s="129"/>
      <c r="E228" s="7"/>
      <c r="G228" s="55"/>
    </row>
    <row r="229" spans="1:7">
      <c r="A229" s="63" t="s">
        <v>164</v>
      </c>
      <c r="B229" s="216">
        <f>-VLOOKUP(A229,'[1]NDM 1'!$A:$E,2,FALSE)</f>
        <v>90995.14</v>
      </c>
      <c r="C229" s="217"/>
      <c r="D229" s="129"/>
      <c r="E229" s="7"/>
      <c r="G229" s="55"/>
    </row>
    <row r="230" spans="1:7">
      <c r="A230" s="63"/>
      <c r="B230" s="216">
        <v>0</v>
      </c>
      <c r="C230" s="217"/>
      <c r="D230" s="129"/>
      <c r="E230" s="7"/>
      <c r="G230" s="55"/>
    </row>
    <row r="231" spans="1:7">
      <c r="A231" s="63"/>
      <c r="B231" s="216">
        <v>0</v>
      </c>
      <c r="C231" s="217"/>
      <c r="D231" s="129"/>
      <c r="E231" s="7"/>
      <c r="G231" s="55"/>
    </row>
    <row r="232" spans="1:7">
      <c r="A232" s="63"/>
      <c r="B232" s="218"/>
      <c r="C232" s="219"/>
      <c r="D232" s="129"/>
      <c r="E232" s="7"/>
      <c r="G232" s="55"/>
    </row>
    <row r="233" spans="1:7">
      <c r="A233" s="220" t="s">
        <v>165</v>
      </c>
      <c r="B233" s="221">
        <f>+B234</f>
        <v>0</v>
      </c>
      <c r="C233" s="222"/>
      <c r="D233" s="129"/>
      <c r="E233" s="7"/>
      <c r="G233" s="55"/>
    </row>
    <row r="234" spans="1:7" ht="15" customHeight="1">
      <c r="A234" s="63" t="s">
        <v>166</v>
      </c>
      <c r="B234" s="216">
        <v>0</v>
      </c>
      <c r="C234" s="219"/>
      <c r="D234" s="129"/>
      <c r="E234" s="7"/>
      <c r="G234" s="55"/>
    </row>
    <row r="235" spans="1:7" ht="15.75" customHeight="1">
      <c r="A235" s="223"/>
      <c r="B235" s="224"/>
      <c r="C235" s="222"/>
      <c r="D235" s="129"/>
      <c r="E235" s="7"/>
      <c r="G235" s="55"/>
    </row>
    <row r="236" spans="1:7" ht="25.5">
      <c r="A236" s="225" t="s">
        <v>167</v>
      </c>
      <c r="B236" s="226">
        <f>SUM(B237:B240)</f>
        <v>67114773.260000005</v>
      </c>
      <c r="C236" s="222"/>
      <c r="D236" s="129"/>
      <c r="E236" s="35"/>
      <c r="G236" s="55"/>
    </row>
    <row r="237" spans="1:7">
      <c r="A237" s="63" t="s">
        <v>168</v>
      </c>
      <c r="B237" s="216">
        <f>-VLOOKUP(A237,'[1]NDM 1'!$A:$E,2,FALSE)</f>
        <v>37194910.649999999</v>
      </c>
      <c r="C237" s="219"/>
      <c r="D237" s="227"/>
      <c r="E237" s="7"/>
      <c r="G237" s="55"/>
    </row>
    <row r="238" spans="1:7">
      <c r="A238" s="63" t="s">
        <v>169</v>
      </c>
      <c r="B238" s="216">
        <f>-VLOOKUP(A238,'[1]NDM 1'!$A:$E,2,FALSE)</f>
        <v>1541836.9</v>
      </c>
      <c r="C238" s="219"/>
      <c r="D238" s="227"/>
      <c r="E238" s="35"/>
      <c r="G238" s="55"/>
    </row>
    <row r="239" spans="1:7">
      <c r="A239" s="63" t="s">
        <v>170</v>
      </c>
      <c r="B239" s="216">
        <f>-VLOOKUP(A239,'[1]NDM 1'!$A:$E,2,FALSE)</f>
        <v>28140174.670000002</v>
      </c>
      <c r="C239" s="219"/>
      <c r="D239" s="227"/>
      <c r="E239" s="35"/>
      <c r="F239" s="228"/>
      <c r="G239" s="55"/>
    </row>
    <row r="240" spans="1:7">
      <c r="A240" s="63" t="s">
        <v>171</v>
      </c>
      <c r="B240" s="216">
        <f>-VLOOKUP(A240,'[1]NDM 1'!$A:$E,2,FALSE)</f>
        <v>237851.04</v>
      </c>
      <c r="C240" s="219"/>
      <c r="D240" s="227"/>
      <c r="E240" s="35"/>
      <c r="G240" s="55"/>
    </row>
    <row r="241" spans="1:7">
      <c r="A241" s="70"/>
      <c r="B241" s="229"/>
      <c r="C241" s="230"/>
      <c r="D241" s="231"/>
    </row>
    <row r="242" spans="1:7">
      <c r="A242" s="232"/>
      <c r="B242" s="233">
        <f>B236+B227+B233</f>
        <v>74465630.109999999</v>
      </c>
      <c r="C242" s="430"/>
      <c r="D242" s="429"/>
    </row>
    <row r="243" spans="1:7" ht="16.5" customHeight="1">
      <c r="A243" s="234"/>
    </row>
    <row r="244" spans="1:7">
      <c r="A244" s="234"/>
    </row>
    <row r="245" spans="1:7">
      <c r="A245" s="235" t="s">
        <v>172</v>
      </c>
      <c r="B245" s="236" t="s">
        <v>8</v>
      </c>
      <c r="C245" s="26" t="s">
        <v>161</v>
      </c>
      <c r="D245" s="26" t="s">
        <v>45</v>
      </c>
    </row>
    <row r="246" spans="1:7">
      <c r="A246" s="237" t="s">
        <v>173</v>
      </c>
      <c r="B246" s="238">
        <f>B247+B248</f>
        <v>0</v>
      </c>
      <c r="C246" s="239"/>
      <c r="D246" s="239"/>
    </row>
    <row r="247" spans="1:7" ht="26.25" customHeight="1">
      <c r="A247" s="240" t="s">
        <v>174</v>
      </c>
      <c r="B247" s="241">
        <v>0</v>
      </c>
      <c r="C247" s="242"/>
      <c r="D247" s="243"/>
    </row>
    <row r="248" spans="1:7">
      <c r="A248" s="240" t="s">
        <v>175</v>
      </c>
      <c r="B248" s="241">
        <f>-VLOOKUP(A248,'[1]NDM 1'!$A:$E,2,FALSE)</f>
        <v>0</v>
      </c>
      <c r="C248" s="243"/>
      <c r="D248" s="243"/>
    </row>
    <row r="249" spans="1:7">
      <c r="A249" s="244"/>
      <c r="B249" s="241"/>
      <c r="C249" s="54"/>
      <c r="D249" s="54"/>
    </row>
    <row r="250" spans="1:7">
      <c r="A250" s="234"/>
      <c r="B250" s="245">
        <f>+B246</f>
        <v>0</v>
      </c>
      <c r="C250" s="429"/>
      <c r="D250" s="429"/>
    </row>
    <row r="251" spans="1:7">
      <c r="A251" s="234"/>
    </row>
    <row r="252" spans="1:7">
      <c r="A252" s="160" t="s">
        <v>176</v>
      </c>
      <c r="F252" s="7"/>
      <c r="G252" s="246"/>
    </row>
    <row r="253" spans="1:7" ht="9" customHeight="1">
      <c r="F253" s="247"/>
    </row>
    <row r="254" spans="1:7">
      <c r="A254" s="248" t="s">
        <v>177</v>
      </c>
      <c r="B254" s="146" t="s">
        <v>8</v>
      </c>
      <c r="C254" s="249" t="s">
        <v>178</v>
      </c>
      <c r="D254" s="85" t="s">
        <v>179</v>
      </c>
    </row>
    <row r="255" spans="1:7">
      <c r="A255" s="250" t="s">
        <v>180</v>
      </c>
      <c r="B255" s="251"/>
      <c r="C255" s="252"/>
      <c r="D255" s="253">
        <v>0</v>
      </c>
    </row>
    <row r="256" spans="1:7" ht="15">
      <c r="A256" s="254" t="s">
        <v>181</v>
      </c>
      <c r="B256" s="37">
        <f>VLOOKUP(A256,'[1]NDM 1'!$A:$E,2,FALSE)</f>
        <v>9288973.7100000009</v>
      </c>
      <c r="C256" s="255">
        <f>VLOOKUP(A256,'[1]NDM 1'!$A:$E,3,FALSE)</f>
        <v>0.14068551068495791</v>
      </c>
      <c r="D256" s="63"/>
      <c r="E256" s="256"/>
    </row>
    <row r="257" spans="1:5" s="55" customFormat="1" ht="15">
      <c r="A257" s="254" t="s">
        <v>182</v>
      </c>
      <c r="B257" s="37">
        <f>VLOOKUP(A257,'[1]NDM 1'!$A:$E,2,FALSE)</f>
        <v>3638591.12</v>
      </c>
      <c r="C257" s="255">
        <f>VLOOKUP(A257,'[1]NDM 1'!$A:$E,3,FALSE)</f>
        <v>5.5108030862426993E-2</v>
      </c>
      <c r="D257" s="63"/>
      <c r="E257" s="256"/>
    </row>
    <row r="258" spans="1:5" s="55" customFormat="1" ht="15">
      <c r="A258" s="254" t="s">
        <v>183</v>
      </c>
      <c r="B258" s="37">
        <f>VLOOKUP(A258,'[1]NDM 1'!$A:$E,2,FALSE)</f>
        <v>524205.94</v>
      </c>
      <c r="C258" s="255">
        <f>VLOOKUP(A258,'[1]NDM 1'!$A:$E,3,FALSE)</f>
        <v>7.9393249109527726E-3</v>
      </c>
      <c r="D258" s="63"/>
      <c r="E258" s="256"/>
    </row>
    <row r="259" spans="1:5" s="55" customFormat="1" ht="15">
      <c r="A259" s="254" t="s">
        <v>184</v>
      </c>
      <c r="B259" s="37">
        <f>VLOOKUP(A259,'[1]NDM 1'!$A:$E,2,FALSE)</f>
        <v>32225</v>
      </c>
      <c r="C259" s="255">
        <f>VLOOKUP(A259,'[1]NDM 1'!$A:$E,3,FALSE)</f>
        <v>4.8806151501345661E-4</v>
      </c>
      <c r="D259" s="63"/>
      <c r="E259" s="256"/>
    </row>
    <row r="260" spans="1:5" s="55" customFormat="1" ht="15">
      <c r="A260" s="254" t="s">
        <v>185</v>
      </c>
      <c r="B260" s="37">
        <f>VLOOKUP(A260,'[1]NDM 1'!$A:$E,2,FALSE)</f>
        <v>2908461.7</v>
      </c>
      <c r="C260" s="255">
        <f>VLOOKUP(A260,'[1]NDM 1'!$A:$E,3,FALSE)</f>
        <v>4.404990608721842E-2</v>
      </c>
      <c r="D260" s="63"/>
      <c r="E260" s="256"/>
    </row>
    <row r="261" spans="1:5" s="55" customFormat="1" ht="15">
      <c r="A261" s="254" t="s">
        <v>186</v>
      </c>
      <c r="B261" s="37">
        <f>VLOOKUP(A261,'[1]NDM 1'!$A:$E,2,FALSE)</f>
        <v>628534.26</v>
      </c>
      <c r="C261" s="255">
        <f>VLOOKUP(A261,'[1]NDM 1'!$A:$E,3,FALSE)</f>
        <v>9.5194222862206926E-3</v>
      </c>
      <c r="D261" s="63"/>
      <c r="E261" s="256"/>
    </row>
    <row r="262" spans="1:5" s="55" customFormat="1" ht="15">
      <c r="A262" s="254" t="s">
        <v>187</v>
      </c>
      <c r="B262" s="37">
        <f>VLOOKUP(A262,'[1]NDM 1'!$A:$E,2,FALSE)</f>
        <v>7016695.0300000003</v>
      </c>
      <c r="C262" s="255">
        <f>VLOOKUP(A262,'[1]NDM 1'!$A:$E,3,FALSE)</f>
        <v>0.10627087065102223</v>
      </c>
      <c r="D262" s="63"/>
      <c r="E262" s="256"/>
    </row>
    <row r="263" spans="1:5" s="55" customFormat="1" ht="15">
      <c r="A263" s="254" t="s">
        <v>188</v>
      </c>
      <c r="B263" s="37">
        <f>VLOOKUP(A263,'[1]NDM 1'!$A:$E,2,FALSE)</f>
        <v>2924723.11</v>
      </c>
      <c r="C263" s="255">
        <f>VLOOKUP(A263,'[1]NDM 1'!$A:$E,3,FALSE)</f>
        <v>4.4296192150860149E-2</v>
      </c>
      <c r="D263" s="63"/>
      <c r="E263" s="256"/>
    </row>
    <row r="264" spans="1:5" s="55" customFormat="1" ht="15">
      <c r="A264" s="254" t="s">
        <v>189</v>
      </c>
      <c r="B264" s="37">
        <f>VLOOKUP(A264,'[1]NDM 1'!$A:$E,2,FALSE)</f>
        <v>40762.89</v>
      </c>
      <c r="C264" s="255">
        <f>VLOOKUP(A264,'[1]NDM 1'!$A:$E,3,FALSE)</f>
        <v>6.1737153916918165E-4</v>
      </c>
      <c r="D264" s="63"/>
      <c r="E264" s="256"/>
    </row>
    <row r="265" spans="1:5" s="55" customFormat="1" ht="15">
      <c r="A265" s="254" t="s">
        <v>190</v>
      </c>
      <c r="B265" s="37">
        <f>VLOOKUP(A265,'[1]NDM 1'!$A:$E,2,FALSE)</f>
        <v>94433.48</v>
      </c>
      <c r="C265" s="255">
        <f>VLOOKUP(A265,'[1]NDM 1'!$A:$E,3,FALSE)</f>
        <v>1.4302357584730164E-3</v>
      </c>
      <c r="D265" s="63"/>
      <c r="E265" s="256"/>
    </row>
    <row r="266" spans="1:5" s="55" customFormat="1" ht="15">
      <c r="A266" s="254" t="s">
        <v>191</v>
      </c>
      <c r="B266" s="37">
        <f>VLOOKUP(A266,'[1]NDM 1'!$A:$E,2,FALSE)</f>
        <v>7910174.6200000001</v>
      </c>
      <c r="C266" s="255">
        <f>VLOOKUP(A266,'[1]NDM 1'!$A:$E,3,FALSE)</f>
        <v>0.11980300416006806</v>
      </c>
      <c r="D266" s="63"/>
      <c r="E266" s="256"/>
    </row>
    <row r="267" spans="1:5" s="55" customFormat="1" ht="15">
      <c r="A267" s="254" t="s">
        <v>192</v>
      </c>
      <c r="B267" s="37">
        <f>VLOOKUP(A267,'[1]NDM 1'!$A:$E,2,FALSE)</f>
        <v>107663</v>
      </c>
      <c r="C267" s="255">
        <f>VLOOKUP(A267,'[1]NDM 1'!$A:$E,3,FALSE)</f>
        <v>1.6306025412224602E-3</v>
      </c>
      <c r="D267" s="63"/>
      <c r="E267" s="256"/>
    </row>
    <row r="268" spans="1:5" s="55" customFormat="1" ht="15">
      <c r="A268" s="254" t="s">
        <v>193</v>
      </c>
      <c r="B268" s="37">
        <f>VLOOKUP(A268,'[1]NDM 1'!$A:$E,2,FALSE)</f>
        <v>4637826.9800000004</v>
      </c>
      <c r="C268" s="255">
        <f>VLOOKUP(A268,'[1]NDM 1'!$A:$E,3,FALSE)</f>
        <v>7.0241888664983224E-2</v>
      </c>
      <c r="D268" s="63"/>
      <c r="E268" s="256"/>
    </row>
    <row r="269" spans="1:5" s="55" customFormat="1" ht="15">
      <c r="A269" s="254" t="s">
        <v>194</v>
      </c>
      <c r="B269" s="37">
        <f>VLOOKUP(A269,'[1]NDM 1'!$A:$E,2,FALSE)</f>
        <v>65468.46</v>
      </c>
      <c r="C269" s="255">
        <f>VLOOKUP(A269,'[1]NDM 1'!$A:$E,3,FALSE)</f>
        <v>9.9154804571599314E-4</v>
      </c>
      <c r="D269" s="63"/>
      <c r="E269" s="256"/>
    </row>
    <row r="270" spans="1:5" s="55" customFormat="1" ht="15">
      <c r="A270" s="254" t="s">
        <v>195</v>
      </c>
      <c r="B270" s="37">
        <f>VLOOKUP(A270,'[1]NDM 1'!$A:$E,2,FALSE)</f>
        <v>152651.31</v>
      </c>
      <c r="C270" s="255">
        <f>VLOOKUP(A270,'[1]NDM 1'!$A:$E,3,FALSE)</f>
        <v>2.3119698875838268E-3</v>
      </c>
      <c r="D270" s="63"/>
      <c r="E270" s="256"/>
    </row>
    <row r="271" spans="1:5" s="55" customFormat="1" ht="15">
      <c r="A271" s="254" t="s">
        <v>196</v>
      </c>
      <c r="B271" s="37">
        <f>VLOOKUP(A271,'[1]NDM 1'!$A:$E,2,FALSE)</f>
        <v>12948.51</v>
      </c>
      <c r="C271" s="255">
        <f>VLOOKUP(A271,'[1]NDM 1'!$A:$E,3,FALSE)</f>
        <v>1.9611076517507813E-4</v>
      </c>
      <c r="D271" s="63"/>
      <c r="E271" s="256"/>
    </row>
    <row r="272" spans="1:5" s="55" customFormat="1" ht="15">
      <c r="A272" s="254" t="s">
        <v>197</v>
      </c>
      <c r="B272" s="37">
        <f>VLOOKUP(A272,'[1]NDM 1'!$A:$E,2,FALSE)</f>
        <v>3883.75</v>
      </c>
      <c r="C272" s="255">
        <f>VLOOKUP(A272,'[1]NDM 1'!$A:$E,3,FALSE)</f>
        <v>5.8821067771404562E-5</v>
      </c>
      <c r="D272" s="63"/>
      <c r="E272" s="256"/>
    </row>
    <row r="273" spans="1:7" ht="15">
      <c r="A273" s="254" t="s">
        <v>198</v>
      </c>
      <c r="B273" s="37">
        <f>VLOOKUP(A273,'[1]NDM 1'!$A:$E,2,FALSE)</f>
        <v>186529.39</v>
      </c>
      <c r="C273" s="255">
        <f>VLOOKUP(A273,'[1]NDM 1'!$A:$E,3,FALSE)</f>
        <v>2.8250680117280344E-3</v>
      </c>
      <c r="D273" s="63"/>
      <c r="E273" s="256"/>
      <c r="F273" s="55"/>
      <c r="G273" s="55"/>
    </row>
    <row r="274" spans="1:7" ht="15">
      <c r="A274" s="254" t="s">
        <v>199</v>
      </c>
      <c r="B274" s="37">
        <f>VLOOKUP(A274,'[1]NDM 1'!$A:$E,2,FALSE)</f>
        <v>515102.4</v>
      </c>
      <c r="C274" s="255">
        <f>VLOOKUP(A274,'[1]NDM 1'!$A:$E,3,FALSE)</f>
        <v>7.8014478737336709E-3</v>
      </c>
      <c r="D274" s="63"/>
      <c r="E274" s="256"/>
      <c r="F274" s="55"/>
      <c r="G274" s="55"/>
    </row>
    <row r="275" spans="1:7" ht="15">
      <c r="A275" s="254" t="s">
        <v>200</v>
      </c>
      <c r="B275" s="37">
        <f>VLOOKUP(A275,'[1]NDM 1'!$A:$E,2,FALSE)</f>
        <v>2191.9899999999998</v>
      </c>
      <c r="C275" s="255">
        <f>VLOOKUP(A275,'[1]NDM 1'!$A:$E,3,FALSE)</f>
        <v>3.3198633368327277E-5</v>
      </c>
      <c r="D275" s="63"/>
      <c r="E275" s="256"/>
      <c r="F275" s="55"/>
      <c r="G275" s="55"/>
    </row>
    <row r="276" spans="1:7" ht="15">
      <c r="A276" s="254" t="s">
        <v>201</v>
      </c>
      <c r="B276" s="37">
        <f>VLOOKUP(A276,'[1]NDM 1'!$A:$E,2,FALSE)</f>
        <v>1607.9</v>
      </c>
      <c r="C276" s="255">
        <f>VLOOKUP(A276,'[1]NDM 1'!$A:$E,3,FALSE)</f>
        <v>2.4352338556714876E-5</v>
      </c>
      <c r="D276" s="63"/>
      <c r="E276" s="256"/>
      <c r="F276" s="55"/>
      <c r="G276" s="55"/>
    </row>
    <row r="277" spans="1:7" ht="15">
      <c r="A277" s="254" t="s">
        <v>202</v>
      </c>
      <c r="B277" s="37">
        <f>VLOOKUP(A277,'[1]NDM 1'!$A:$E,2,FALSE)</f>
        <v>60376.25</v>
      </c>
      <c r="C277" s="255">
        <f>VLOOKUP(A277,'[1]NDM 1'!$A:$E,3,FALSE)</f>
        <v>9.1442433035938584E-4</v>
      </c>
      <c r="D277" s="63"/>
      <c r="E277" s="256"/>
      <c r="F277" s="55"/>
      <c r="G277" s="55"/>
    </row>
    <row r="278" spans="1:7" ht="15">
      <c r="A278" s="254" t="s">
        <v>203</v>
      </c>
      <c r="B278" s="37">
        <f>VLOOKUP(A278,'[1]NDM 1'!$A:$E,2,FALSE)</f>
        <v>102278.33</v>
      </c>
      <c r="C278" s="255">
        <f>VLOOKUP(A278,'[1]NDM 1'!$A:$E,3,FALSE)</f>
        <v>1.5490493931061681E-3</v>
      </c>
      <c r="D278" s="63"/>
      <c r="E278" s="256"/>
      <c r="F278" s="55"/>
      <c r="G278" s="55"/>
    </row>
    <row r="279" spans="1:7" ht="15">
      <c r="A279" s="254" t="s">
        <v>204</v>
      </c>
      <c r="B279" s="37">
        <f>VLOOKUP(A279,'[1]NDM 1'!$A:$E,2,FALSE)</f>
        <v>1331.83</v>
      </c>
      <c r="C279" s="255">
        <f>VLOOKUP(A279,'[1]NDM 1'!$A:$E,3,FALSE)</f>
        <v>2.0171139411648469E-5</v>
      </c>
      <c r="D279" s="63"/>
      <c r="E279" s="256"/>
      <c r="F279" s="55"/>
      <c r="G279" s="55"/>
    </row>
    <row r="280" spans="1:7" ht="15">
      <c r="A280" s="254" t="s">
        <v>205</v>
      </c>
      <c r="B280" s="37">
        <f>VLOOKUP(A280,'[1]NDM 1'!$A:$E,2,FALSE)</f>
        <v>186421.86</v>
      </c>
      <c r="C280" s="255">
        <f>VLOOKUP(A280,'[1]NDM 1'!$A:$E,3,FALSE)</f>
        <v>2.8234394235291389E-3</v>
      </c>
      <c r="D280" s="63"/>
      <c r="E280" s="256"/>
      <c r="F280" s="55"/>
      <c r="G280" s="55"/>
    </row>
    <row r="281" spans="1:7" ht="15">
      <c r="A281" s="254" t="s">
        <v>206</v>
      </c>
      <c r="B281" s="37">
        <f>VLOOKUP(A281,'[1]NDM 1'!$A:$E,2,FALSE)</f>
        <v>66112.88</v>
      </c>
      <c r="C281" s="255">
        <f>VLOOKUP(A281,'[1]NDM 1'!$A:$E,3,FALSE)</f>
        <v>1.0013080643817799E-3</v>
      </c>
      <c r="D281" s="63"/>
      <c r="E281" s="256"/>
      <c r="F281" s="55"/>
      <c r="G281" s="55"/>
    </row>
    <row r="282" spans="1:7" ht="15">
      <c r="A282" s="254" t="s">
        <v>207</v>
      </c>
      <c r="B282" s="37">
        <f>VLOOKUP(A282,'[1]NDM 1'!$A:$E,2,FALSE)</f>
        <v>711927.63</v>
      </c>
      <c r="C282" s="255">
        <f>VLOOKUP(A282,'[1]NDM 1'!$A:$E,3,FALSE)</f>
        <v>1.078245082010053E-2</v>
      </c>
      <c r="D282" s="63"/>
      <c r="E282" s="256"/>
      <c r="F282" s="55"/>
      <c r="G282" s="55"/>
    </row>
    <row r="283" spans="1:7" ht="15">
      <c r="A283" s="254" t="s">
        <v>208</v>
      </c>
      <c r="B283" s="37">
        <f>VLOOKUP(A283,'[1]NDM 1'!$A:$E,2,FALSE)</f>
        <v>276298.78999999998</v>
      </c>
      <c r="C283" s="255">
        <f>VLOOKUP(A283,'[1]NDM 1'!$A:$E,3,FALSE)</f>
        <v>4.1846642682322691E-3</v>
      </c>
      <c r="D283" s="63"/>
      <c r="E283" s="256"/>
      <c r="F283" s="55"/>
      <c r="G283" s="55"/>
    </row>
    <row r="284" spans="1:7" ht="15">
      <c r="A284" s="254" t="s">
        <v>209</v>
      </c>
      <c r="B284" s="37">
        <f>VLOOKUP(A284,'[1]NDM 1'!$A:$E,2,FALSE)</f>
        <v>16075</v>
      </c>
      <c r="C284" s="255">
        <f>VLOOKUP(A284,'[1]NDM 1'!$A:$E,3,FALSE)</f>
        <v>2.4346280384301985E-4</v>
      </c>
      <c r="D284" s="63"/>
      <c r="E284" s="256"/>
      <c r="F284" s="55"/>
      <c r="G284" s="55"/>
    </row>
    <row r="285" spans="1:7" ht="15">
      <c r="A285" s="254" t="s">
        <v>210</v>
      </c>
      <c r="B285" s="37">
        <f>VLOOKUP(A285,'[1]NDM 1'!$A:$E,2,FALSE)</f>
        <v>57110.87</v>
      </c>
      <c r="C285" s="255">
        <f>VLOOKUP(A285,'[1]NDM 1'!$A:$E,3,FALSE)</f>
        <v>8.6496874277537834E-4</v>
      </c>
      <c r="D285" s="63"/>
      <c r="E285" s="256"/>
      <c r="F285" s="55"/>
      <c r="G285" s="55"/>
    </row>
    <row r="286" spans="1:7" ht="15">
      <c r="A286" s="254" t="s">
        <v>211</v>
      </c>
      <c r="B286" s="37">
        <f>VLOOKUP(A286,'[1]NDM 1'!$A:$E,2,FALSE)</f>
        <v>1535.18</v>
      </c>
      <c r="C286" s="255">
        <f>VLOOKUP(A286,'[1]NDM 1'!$A:$E,3,FALSE)</f>
        <v>2.325096281205146E-5</v>
      </c>
      <c r="D286" s="63"/>
      <c r="E286" s="256"/>
      <c r="F286" s="55"/>
      <c r="G286" s="55"/>
    </row>
    <row r="287" spans="1:7" ht="15">
      <c r="A287" s="254" t="s">
        <v>212</v>
      </c>
      <c r="B287" s="37">
        <f>VLOOKUP(A287,'[1]NDM 1'!$A:$E,2,FALSE)</f>
        <v>5045.38</v>
      </c>
      <c r="C287" s="255">
        <f>VLOOKUP(A287,'[1]NDM 1'!$A:$E,3,FALSE)</f>
        <v>7.6414454821368302E-5</v>
      </c>
      <c r="D287" s="63"/>
      <c r="E287" s="256"/>
      <c r="F287" s="55"/>
      <c r="G287" s="55"/>
    </row>
    <row r="288" spans="1:7" ht="15">
      <c r="A288" s="254" t="s">
        <v>213</v>
      </c>
      <c r="B288" s="37">
        <f>VLOOKUP(A288,'[1]NDM 1'!$A:$E,2,FALSE)</f>
        <v>54596.85</v>
      </c>
      <c r="C288" s="255">
        <f>VLOOKUP(A288,'[1]NDM 1'!$A:$E,3,FALSE)</f>
        <v>8.2689282625174353E-4</v>
      </c>
      <c r="D288" s="63"/>
      <c r="E288" s="256"/>
      <c r="F288" s="55"/>
      <c r="G288" s="55"/>
    </row>
    <row r="289" spans="1:7" ht="15">
      <c r="A289" s="254" t="s">
        <v>214</v>
      </c>
      <c r="B289" s="37">
        <f>VLOOKUP(A289,'[1]NDM 1'!$A:$E,2,FALSE)</f>
        <v>8442.7900000000009</v>
      </c>
      <c r="C289" s="255">
        <f>VLOOKUP(A289,'[1]NDM 1'!$A:$E,3,FALSE)</f>
        <v>1.2786969366456049E-4</v>
      </c>
      <c r="D289" s="63"/>
      <c r="E289" s="256"/>
      <c r="F289" s="55"/>
      <c r="G289" s="55"/>
    </row>
    <row r="290" spans="1:7" ht="15">
      <c r="A290" s="254" t="s">
        <v>215</v>
      </c>
      <c r="B290" s="37">
        <f>VLOOKUP(A290,'[1]NDM 1'!$A:$E,2,FALSE)</f>
        <v>220129.18</v>
      </c>
      <c r="C290" s="255">
        <f>VLOOKUP(A290,'[1]NDM 1'!$A:$E,3,FALSE)</f>
        <v>3.3339513138702834E-3</v>
      </c>
      <c r="D290" s="63"/>
      <c r="E290" s="256"/>
      <c r="F290" s="55"/>
      <c r="G290" s="55"/>
    </row>
    <row r="291" spans="1:7" ht="15">
      <c r="A291" s="254" t="s">
        <v>216</v>
      </c>
      <c r="B291" s="37">
        <f>VLOOKUP(A291,'[1]NDM 1'!$A:$E,2,FALSE)</f>
        <v>2363217</v>
      </c>
      <c r="C291" s="255">
        <f>VLOOKUP(A291,'[1]NDM 1'!$A:$E,3,FALSE)</f>
        <v>3.5791940087682106E-2</v>
      </c>
      <c r="D291" s="63"/>
      <c r="E291" s="256"/>
      <c r="F291" s="55"/>
      <c r="G291" s="55"/>
    </row>
    <row r="292" spans="1:7" ht="15">
      <c r="A292" s="254" t="s">
        <v>217</v>
      </c>
      <c r="B292" s="37">
        <f>VLOOKUP(A292,'[1]NDM 1'!$A:$E,2,FALSE)</f>
        <v>2850.62</v>
      </c>
      <c r="C292" s="255">
        <f>VLOOKUP(A292,'[1]NDM 1'!$A:$E,3,FALSE)</f>
        <v>4.3173868609081757E-5</v>
      </c>
      <c r="D292" s="63"/>
      <c r="E292" s="256"/>
      <c r="F292" s="55"/>
      <c r="G292" s="55"/>
    </row>
    <row r="293" spans="1:7" ht="15">
      <c r="A293" s="254" t="s">
        <v>218</v>
      </c>
      <c r="B293" s="37">
        <f>VLOOKUP(A293,'[1]NDM 1'!$A:$E,2,FALSE)</f>
        <v>41433</v>
      </c>
      <c r="C293" s="255">
        <f>VLOOKUP(A293,'[1]NDM 1'!$A:$E,3,FALSE)</f>
        <v>6.2752064395818605E-4</v>
      </c>
      <c r="D293" s="63"/>
      <c r="E293" s="256"/>
      <c r="F293" s="55"/>
      <c r="G293" s="55"/>
    </row>
    <row r="294" spans="1:7" ht="15">
      <c r="A294" s="254" t="s">
        <v>219</v>
      </c>
      <c r="B294" s="37">
        <f>VLOOKUP(A294,'[1]NDM 1'!$A:$E,2,FALSE)</f>
        <v>78840.210000000006</v>
      </c>
      <c r="C294" s="255">
        <f>VLOOKUP(A294,'[1]NDM 1'!$A:$E,3,FALSE)</f>
        <v>1.1940689631211505E-3</v>
      </c>
      <c r="D294" s="63"/>
      <c r="E294" s="256"/>
      <c r="F294" s="55"/>
      <c r="G294" s="55"/>
    </row>
    <row r="295" spans="1:7">
      <c r="A295" s="254" t="s">
        <v>220</v>
      </c>
      <c r="B295" s="37">
        <f>VLOOKUP(A295,'[1]NDM 1'!$A:$E,2,FALSE)</f>
        <v>39434</v>
      </c>
      <c r="C295" s="255">
        <f>VLOOKUP(A295,'[1]NDM 1'!$A:$E,3,FALSE)</f>
        <v>5.9724492732476789E-4</v>
      </c>
      <c r="D295" s="63"/>
      <c r="F295" s="55"/>
      <c r="G295" s="55"/>
    </row>
    <row r="296" spans="1:7">
      <c r="A296" s="254" t="s">
        <v>221</v>
      </c>
      <c r="B296" s="37">
        <f>VLOOKUP(A296,'[1]NDM 1'!$A:$E,2,FALSE)</f>
        <v>5048933.1399999997</v>
      </c>
      <c r="C296" s="255">
        <f>VLOOKUP(A296,'[1]NDM 1'!$A:$E,3,FALSE)</f>
        <v>7.6468268658186136E-2</v>
      </c>
      <c r="D296" s="63"/>
      <c r="F296" s="55"/>
      <c r="G296" s="55"/>
    </row>
    <row r="297" spans="1:7">
      <c r="A297" s="254" t="s">
        <v>222</v>
      </c>
      <c r="B297" s="37">
        <f>VLOOKUP(A297,'[1]NDM 1'!$A:$E,2,FALSE)</f>
        <v>136775.26</v>
      </c>
      <c r="C297" s="255">
        <f>VLOOKUP(A297,'[1]NDM 1'!$A:$E,3,FALSE)</f>
        <v>2.0715202672446681E-3</v>
      </c>
      <c r="D297" s="63"/>
      <c r="F297" s="55"/>
      <c r="G297" s="55"/>
    </row>
    <row r="298" spans="1:7">
      <c r="A298" s="254" t="s">
        <v>223</v>
      </c>
      <c r="B298" s="37">
        <f>VLOOKUP(A298,'[1]NDM 1'!$A:$E,2,FALSE)</f>
        <v>6991.92</v>
      </c>
      <c r="C298" s="255">
        <f>VLOOKUP(A298,'[1]NDM 1'!$A:$E,3,FALSE)</f>
        <v>1.0589564214283592E-4</v>
      </c>
      <c r="D298" s="63"/>
      <c r="F298" s="55"/>
      <c r="G298" s="55"/>
    </row>
    <row r="299" spans="1:7">
      <c r="A299" s="254" t="s">
        <v>224</v>
      </c>
      <c r="B299" s="37">
        <f>VLOOKUP(A299,'[1]NDM 1'!$A:$E,2,FALSE)</f>
        <v>120718.15</v>
      </c>
      <c r="C299" s="255">
        <f>VLOOKUP(A299,'[1]NDM 1'!$A:$E,3,FALSE)</f>
        <v>1.8283284151628147E-3</v>
      </c>
      <c r="D299" s="63"/>
      <c r="F299" s="55"/>
      <c r="G299" s="55"/>
    </row>
    <row r="300" spans="1:7">
      <c r="A300" s="254" t="s">
        <v>225</v>
      </c>
      <c r="B300" s="37">
        <f>VLOOKUP(A300,'[1]NDM 1'!$A:$E,2,FALSE)</f>
        <v>119138.74</v>
      </c>
      <c r="C300" s="255">
        <f>VLOOKUP(A300,'[1]NDM 1'!$A:$E,3,FALSE)</f>
        <v>1.8044075699362081E-3</v>
      </c>
      <c r="D300" s="63"/>
      <c r="F300" s="55"/>
      <c r="G300" s="55"/>
    </row>
    <row r="301" spans="1:7">
      <c r="A301" s="254" t="s">
        <v>226</v>
      </c>
      <c r="B301" s="37">
        <f>VLOOKUP(A301,'[1]NDM 1'!$A:$E,2,FALSE)</f>
        <v>11600</v>
      </c>
      <c r="C301" s="255">
        <f>VLOOKUP(A301,'[1]NDM 1'!$A:$E,3,FALSE)</f>
        <v>1.7568699997381215E-4</v>
      </c>
      <c r="D301" s="63"/>
      <c r="F301" s="55"/>
      <c r="G301" s="55"/>
    </row>
    <row r="302" spans="1:7">
      <c r="A302" s="254" t="s">
        <v>227</v>
      </c>
      <c r="B302" s="37">
        <f>VLOOKUP(A302,'[1]NDM 1'!$A:$E,2,FALSE)</f>
        <v>4000</v>
      </c>
      <c r="C302" s="255">
        <f>VLOOKUP(A302,'[1]NDM 1'!$A:$E,3,FALSE)</f>
        <v>6.0581724128900737E-5</v>
      </c>
      <c r="D302" s="63"/>
      <c r="F302" s="55"/>
      <c r="G302" s="55"/>
    </row>
    <row r="303" spans="1:7">
      <c r="A303" s="254" t="s">
        <v>228</v>
      </c>
      <c r="B303" s="37">
        <f>VLOOKUP(A303,'[1]NDM 1'!$A:$E,2,FALSE)</f>
        <v>59809.599999999999</v>
      </c>
      <c r="C303" s="255">
        <f>VLOOKUP(A303,'[1]NDM 1'!$A:$E,3,FALSE)</f>
        <v>9.0584217186497539E-4</v>
      </c>
      <c r="D303" s="63"/>
      <c r="F303" s="55"/>
      <c r="G303" s="55"/>
    </row>
    <row r="304" spans="1:7">
      <c r="A304" s="254" t="s">
        <v>229</v>
      </c>
      <c r="B304" s="37">
        <f>VLOOKUP(A304,'[1]NDM 1'!$A:$E,2,FALSE)</f>
        <v>1175508</v>
      </c>
      <c r="C304" s="255">
        <f>VLOOKUP(A304,'[1]NDM 1'!$A:$E,3,FALSE)</f>
        <v>1.7803575341828963E-2</v>
      </c>
      <c r="D304" s="63"/>
      <c r="F304" s="55"/>
      <c r="G304" s="55"/>
    </row>
    <row r="305" spans="1:7">
      <c r="A305" s="254" t="s">
        <v>230</v>
      </c>
      <c r="B305" s="37">
        <f>VLOOKUP(A305,'[1]NDM 1'!$A:$E,2,FALSE)</f>
        <v>145863.54999999999</v>
      </c>
      <c r="C305" s="255">
        <f>VLOOKUP(A305,'[1]NDM 1'!$A:$E,3,FALSE)</f>
        <v>2.2091663366405295E-3</v>
      </c>
      <c r="D305" s="63"/>
      <c r="F305" s="55"/>
      <c r="G305" s="55"/>
    </row>
    <row r="306" spans="1:7">
      <c r="A306" s="254" t="s">
        <v>231</v>
      </c>
      <c r="B306" s="37">
        <f>VLOOKUP(A306,'[1]NDM 1'!$A:$E,2,FALSE)</f>
        <v>383517.51</v>
      </c>
      <c r="C306" s="255">
        <f>VLOOKUP(A306,'[1]NDM 1'!$A:$E,3,FALSE)</f>
        <v>5.8085379973557326E-3</v>
      </c>
      <c r="D306" s="63"/>
      <c r="E306" s="55"/>
      <c r="F306" s="55"/>
      <c r="G306" s="55"/>
    </row>
    <row r="307" spans="1:7">
      <c r="A307" s="254" t="s">
        <v>232</v>
      </c>
      <c r="B307" s="37">
        <f>VLOOKUP(A307,'[1]NDM 1'!$A:$E,2,FALSE)</f>
        <v>528371.03</v>
      </c>
      <c r="C307" s="255">
        <f>VLOOKUP(A307,'[1]NDM 1'!$A:$E,3,FALSE)</f>
        <v>8.0024069942907852E-3</v>
      </c>
      <c r="D307" s="63"/>
      <c r="E307" s="55"/>
      <c r="F307" s="55"/>
      <c r="G307" s="55"/>
    </row>
    <row r="308" spans="1:7">
      <c r="A308" s="254" t="s">
        <v>233</v>
      </c>
      <c r="B308" s="37">
        <f>VLOOKUP(A308,'[1]NDM 1'!$A:$E,2,FALSE)</f>
        <v>43618.35</v>
      </c>
      <c r="C308" s="255">
        <f>VLOOKUP(A308,'[1]NDM 1'!$A:$E,3,FALSE)</f>
        <v>6.6061871166445943E-4</v>
      </c>
      <c r="D308" s="63"/>
      <c r="E308" s="55"/>
      <c r="F308" s="55"/>
      <c r="G308" s="55"/>
    </row>
    <row r="309" spans="1:7">
      <c r="A309" s="254" t="s">
        <v>234</v>
      </c>
      <c r="B309" s="37">
        <f>VLOOKUP(A309,'[1]NDM 1'!$A:$E,2,FALSE)</f>
        <v>359285.77</v>
      </c>
      <c r="C309" s="255">
        <f>VLOOKUP(A309,'[1]NDM 1'!$A:$E,3,FALSE)</f>
        <v>5.4415378503949209E-3</v>
      </c>
      <c r="D309" s="63"/>
      <c r="E309" s="55"/>
      <c r="F309" s="55"/>
      <c r="G309" s="55"/>
    </row>
    <row r="310" spans="1:7">
      <c r="A310" s="254" t="s">
        <v>235</v>
      </c>
      <c r="B310" s="37">
        <f>VLOOKUP(A310,'[1]NDM 1'!$A:$E,2,FALSE)</f>
        <v>1383.99</v>
      </c>
      <c r="C310" s="255">
        <f>VLOOKUP(A310,'[1]NDM 1'!$A:$E,3,FALSE)</f>
        <v>2.0961125094289333E-5</v>
      </c>
      <c r="D310" s="63"/>
      <c r="E310" s="55"/>
      <c r="F310" s="55"/>
      <c r="G310" s="55"/>
    </row>
    <row r="311" spans="1:7">
      <c r="A311" s="254" t="s">
        <v>236</v>
      </c>
      <c r="B311" s="37">
        <f>VLOOKUP(A311,'[1]NDM 1'!$A:$E,2,FALSE)</f>
        <v>322659.56</v>
      </c>
      <c r="C311" s="255">
        <f>VLOOKUP(A311,'[1]NDM 1'!$A:$E,3,FALSE)</f>
        <v>4.8868181128681239E-3</v>
      </c>
      <c r="D311" s="63"/>
      <c r="E311" s="55"/>
      <c r="F311" s="55"/>
      <c r="G311" s="55"/>
    </row>
    <row r="312" spans="1:7">
      <c r="A312" s="254" t="s">
        <v>237</v>
      </c>
      <c r="B312" s="37">
        <f>VLOOKUP(A312,'[1]NDM 1'!$A:$E,2,FALSE)</f>
        <v>73743.05</v>
      </c>
      <c r="C312" s="255">
        <f>VLOOKUP(A312,'[1]NDM 1'!$A:$E,3,FALSE)</f>
        <v>1.1168702778809334E-3</v>
      </c>
      <c r="D312" s="63"/>
      <c r="E312" s="55"/>
      <c r="F312" s="55"/>
      <c r="G312" s="55"/>
    </row>
    <row r="313" spans="1:7">
      <c r="A313" s="254" t="s">
        <v>238</v>
      </c>
      <c r="B313" s="37">
        <f>VLOOKUP(A313,'[1]NDM 1'!$A:$E,2,FALSE)</f>
        <v>8954.17</v>
      </c>
      <c r="C313" s="255">
        <f>VLOOKUP(A313,'[1]NDM 1'!$A:$E,3,FALSE)</f>
        <v>1.3561476418581979E-4</v>
      </c>
      <c r="D313" s="63"/>
      <c r="E313" s="55"/>
      <c r="F313" s="55"/>
      <c r="G313" s="55"/>
    </row>
    <row r="314" spans="1:7">
      <c r="A314" s="254" t="s">
        <v>239</v>
      </c>
      <c r="B314" s="37">
        <f>VLOOKUP(A314,'[1]NDM 1'!$A:$E,2,FALSE)</f>
        <v>163508.99</v>
      </c>
      <c r="C314" s="255">
        <f>VLOOKUP(A314,'[1]NDM 1'!$A:$E,3,FALSE)</f>
        <v>2.4764141311937973E-3</v>
      </c>
      <c r="D314" s="63"/>
      <c r="E314" s="55"/>
      <c r="F314" s="55"/>
      <c r="G314" s="55"/>
    </row>
    <row r="315" spans="1:7">
      <c r="A315" s="254" t="s">
        <v>240</v>
      </c>
      <c r="B315" s="37">
        <f>VLOOKUP(A315,'[1]NDM 1'!$A:$E,2,FALSE)</f>
        <v>385246.82</v>
      </c>
      <c r="C315" s="255">
        <f>VLOOKUP(A315,'[1]NDM 1'!$A:$E,3,FALSE)</f>
        <v>5.8347291426940704E-3</v>
      </c>
      <c r="D315" s="63"/>
      <c r="E315" s="55"/>
      <c r="F315" s="55"/>
      <c r="G315" s="55"/>
    </row>
    <row r="316" spans="1:7">
      <c r="A316" s="254" t="s">
        <v>241</v>
      </c>
      <c r="B316" s="37">
        <f>VLOOKUP(A316,'[1]NDM 1'!$A:$E,2,FALSE)</f>
        <v>30306.65</v>
      </c>
      <c r="C316" s="255">
        <f>VLOOKUP(A316,'[1]NDM 1'!$A:$E,3,FALSE)</f>
        <v>4.5900727739278744E-4</v>
      </c>
      <c r="D316" s="63"/>
      <c r="E316" s="55"/>
      <c r="F316" s="55"/>
      <c r="G316" s="55"/>
    </row>
    <row r="317" spans="1:7">
      <c r="A317" s="254" t="s">
        <v>242</v>
      </c>
      <c r="B317" s="37">
        <f>VLOOKUP(A317,'[1]NDM 1'!$A:$E,2,FALSE)</f>
        <v>4872</v>
      </c>
      <c r="C317" s="255">
        <f>VLOOKUP(A317,'[1]NDM 1'!$A:$E,3,FALSE)</f>
        <v>7.3788539989001097E-5</v>
      </c>
      <c r="D317" s="63"/>
      <c r="E317" s="55"/>
      <c r="F317" s="55"/>
      <c r="G317" s="55"/>
    </row>
    <row r="318" spans="1:7">
      <c r="A318" s="254" t="s">
        <v>243</v>
      </c>
      <c r="B318" s="37">
        <f>VLOOKUP(A318,'[1]NDM 1'!$A:$E,2,FALSE)</f>
        <v>2314586.65</v>
      </c>
      <c r="C318" s="255">
        <f>VLOOKUP(A318,'[1]NDM 1'!$A:$E,3,FALSE)</f>
        <v>3.5055412475684132E-2</v>
      </c>
      <c r="D318" s="63"/>
      <c r="E318" s="55"/>
      <c r="F318" s="55"/>
      <c r="G318" s="55"/>
    </row>
    <row r="319" spans="1:7">
      <c r="A319" s="254" t="s">
        <v>244</v>
      </c>
      <c r="B319" s="37">
        <f>VLOOKUP(A319,'[1]NDM 1'!$A:$E,2,FALSE)</f>
        <v>2909900.95</v>
      </c>
      <c r="C319" s="255">
        <f>VLOOKUP(A319,'[1]NDM 1'!$A:$E,3,FALSE)</f>
        <v>4.4071704148831548E-2</v>
      </c>
      <c r="D319" s="63"/>
      <c r="E319" s="55"/>
      <c r="F319" s="55"/>
      <c r="G319" s="55"/>
    </row>
    <row r="320" spans="1:7">
      <c r="A320" s="254" t="s">
        <v>245</v>
      </c>
      <c r="B320" s="37">
        <f>VLOOKUP(A320,'[1]NDM 1'!$A:$E,2,FALSE)</f>
        <v>1240340.92</v>
      </c>
      <c r="C320" s="255">
        <f>VLOOKUP(A320,'[1]NDM 1'!$A:$E,3,FALSE)</f>
        <v>1.8785497860306734E-2</v>
      </c>
      <c r="D320" s="63"/>
      <c r="E320" s="55"/>
      <c r="F320" s="55"/>
      <c r="G320" s="55"/>
    </row>
    <row r="321" spans="1:7">
      <c r="A321" s="254" t="s">
        <v>246</v>
      </c>
      <c r="B321" s="37">
        <f>VLOOKUP(A321,'[1]NDM 1'!$A:$E,2,FALSE)</f>
        <v>3034800</v>
      </c>
      <c r="C321" s="255">
        <f>VLOOKUP(A321,'[1]NDM 1'!$A:$E,3,FALSE)</f>
        <v>4.5963354096596992E-2</v>
      </c>
      <c r="D321" s="63"/>
      <c r="E321" s="55"/>
      <c r="F321" s="55"/>
      <c r="G321" s="55"/>
    </row>
    <row r="322" spans="1:7">
      <c r="A322" s="254" t="s">
        <v>247</v>
      </c>
      <c r="B322" s="37">
        <f>VLOOKUP(A322,'[1]NDM 1'!$A:$E,2,FALSE)</f>
        <v>651313.78</v>
      </c>
      <c r="C322" s="255">
        <f>VLOOKUP(A322,'[1]NDM 1'!$A:$E,3,FALSE)</f>
        <v>9.8644279353278883E-3</v>
      </c>
      <c r="D322" s="63"/>
      <c r="F322" s="55"/>
      <c r="G322" s="55"/>
    </row>
    <row r="323" spans="1:7">
      <c r="A323" s="254" t="s">
        <v>248</v>
      </c>
      <c r="B323" s="37">
        <f>VLOOKUP(A323,'[1]NDM 1'!$A:$E,2,FALSE)</f>
        <v>77595.88</v>
      </c>
      <c r="C323" s="255">
        <f>VLOOKUP(A323,'[1]NDM 1'!$A:$E,3,FALSE)</f>
        <v>1.1752230489248216E-3</v>
      </c>
      <c r="D323" s="63"/>
      <c r="F323" s="55"/>
      <c r="G323" s="55"/>
    </row>
    <row r="324" spans="1:7">
      <c r="A324" s="254" t="s">
        <v>249</v>
      </c>
      <c r="B324" s="37">
        <f>VLOOKUP(A324,'[1]NDM 1'!$A:$E,2,FALSE)</f>
        <v>118503.72</v>
      </c>
      <c r="C324" s="255">
        <f>VLOOKUP(A324,'[1]NDM 1'!$A:$E,3,FALSE)</f>
        <v>1.7947899183221243E-3</v>
      </c>
      <c r="D324" s="63"/>
      <c r="F324" s="55"/>
      <c r="G324" s="55"/>
    </row>
    <row r="325" spans="1:7">
      <c r="A325" s="254" t="s">
        <v>250</v>
      </c>
      <c r="B325" s="37">
        <f>VLOOKUP(A325,'[1]NDM 1'!$A:$E,2,FALSE)</f>
        <v>148846.70000000001</v>
      </c>
      <c r="C325" s="255">
        <f>VLOOKUP(A325,'[1]NDM 1'!$A:$E,3,FALSE)</f>
        <v>2.2543474292243126E-3</v>
      </c>
      <c r="D325" s="63"/>
      <c r="F325" s="55"/>
      <c r="G325" s="55"/>
    </row>
    <row r="326" spans="1:7">
      <c r="A326" s="254" t="s">
        <v>251</v>
      </c>
      <c r="B326" s="37">
        <f>VLOOKUP(A326,'[1]NDM 1'!$A:$E,2,FALSE)</f>
        <v>12807.05</v>
      </c>
      <c r="C326" s="255">
        <f>VLOOKUP(A326,'[1]NDM 1'!$A:$E,3,FALSE)</f>
        <v>1.9396829250125955E-4</v>
      </c>
      <c r="D326" s="63"/>
      <c r="F326" s="55"/>
      <c r="G326" s="55"/>
    </row>
    <row r="327" spans="1:7">
      <c r="A327" s="254" t="s">
        <v>252</v>
      </c>
      <c r="B327" s="37">
        <f>VLOOKUP(A327,'[1]NDM 1'!$A:$E,2,FALSE)</f>
        <v>76196.5</v>
      </c>
      <c r="C327" s="255">
        <f>VLOOKUP(A327,'[1]NDM 1'!$A:$E,3,FALSE)</f>
        <v>1.1540288356469463E-3</v>
      </c>
      <c r="D327" s="63"/>
      <c r="F327" s="55"/>
      <c r="G327" s="55"/>
    </row>
    <row r="328" spans="1:7">
      <c r="A328" s="254" t="s">
        <v>253</v>
      </c>
      <c r="B328" s="37">
        <f>VLOOKUP(A328,'[1]NDM 1'!$A:$E,2,FALSE)</f>
        <v>129198.59</v>
      </c>
      <c r="C328" s="255">
        <f>VLOOKUP(A328,'[1]NDM 1'!$A:$E,3,FALSE)</f>
        <v>1.9567683343057383E-3</v>
      </c>
      <c r="D328" s="63"/>
      <c r="F328" s="55"/>
      <c r="G328" s="55"/>
    </row>
    <row r="329" spans="1:7">
      <c r="A329" s="254" t="s">
        <v>254</v>
      </c>
      <c r="B329" s="37">
        <f>VLOOKUP(A329,'[1]NDM 1'!$A:$E,2,FALSE)</f>
        <v>18727.2</v>
      </c>
      <c r="C329" s="255">
        <f>VLOOKUP(A329,'[1]NDM 1'!$A:$E,3,FALSE)</f>
        <v>2.8363151602668748E-4</v>
      </c>
      <c r="D329" s="63"/>
      <c r="F329" s="55"/>
      <c r="G329" s="55"/>
    </row>
    <row r="330" spans="1:7">
      <c r="A330" s="254" t="s">
        <v>255</v>
      </c>
      <c r="B330" s="37">
        <f>VLOOKUP(A330,'[1]NDM 1'!$A:$E,2,FALSE)</f>
        <v>83806.149999999994</v>
      </c>
      <c r="C330" s="255">
        <f>VLOOKUP(A330,'[1]NDM 1'!$A:$E,3,FALSE)</f>
        <v>1.2692802649013186E-3</v>
      </c>
      <c r="D330" s="63"/>
      <c r="F330" s="55"/>
      <c r="G330" s="55"/>
    </row>
    <row r="331" spans="1:7">
      <c r="A331" s="254" t="s">
        <v>256</v>
      </c>
      <c r="B331" s="37">
        <f>VLOOKUP(A331,'[1]NDM 1'!$A:$E,2,FALSE)</f>
        <v>150444.04</v>
      </c>
      <c r="C331" s="255">
        <f>VLOOKUP(A331,'[1]NDM 1'!$A:$E,3,FALSE)</f>
        <v>2.2785398320293269E-3</v>
      </c>
      <c r="D331" s="63"/>
      <c r="F331" s="55"/>
      <c r="G331" s="55"/>
    </row>
    <row r="332" spans="1:7">
      <c r="A332" s="254" t="s">
        <v>257</v>
      </c>
      <c r="B332" s="37">
        <f>VLOOKUP(A332,'[1]NDM 1'!$A:$E,2,FALSE)</f>
        <v>791983.66</v>
      </c>
      <c r="C332" s="255">
        <f>VLOOKUP(A332,'[1]NDM 1'!$A:$E,3,FALSE)</f>
        <v>1.199493390117928E-2</v>
      </c>
      <c r="D332" s="63"/>
      <c r="F332" s="55"/>
      <c r="G332" s="55"/>
    </row>
    <row r="333" spans="1:7">
      <c r="A333" s="254" t="s">
        <v>258</v>
      </c>
      <c r="B333" s="37">
        <f>VLOOKUP(A333,'[1]NDM 1'!$A:$E,2,FALSE)</f>
        <v>145542.82999999999</v>
      </c>
      <c r="C333" s="255">
        <f>VLOOKUP(A333,'[1]NDM 1'!$A:$E,3,FALSE)</f>
        <v>2.2043088939998744E-3</v>
      </c>
      <c r="D333" s="63"/>
      <c r="F333" s="55"/>
      <c r="G333" s="55"/>
    </row>
    <row r="334" spans="1:7" hidden="1">
      <c r="A334" s="254"/>
      <c r="B334" s="37"/>
      <c r="C334" s="255"/>
      <c r="D334" s="63"/>
      <c r="F334" s="55"/>
      <c r="G334" s="55"/>
    </row>
    <row r="335" spans="1:7" hidden="1">
      <c r="A335" s="254"/>
      <c r="B335" s="37"/>
      <c r="C335" s="255"/>
      <c r="D335" s="63"/>
      <c r="F335" s="55"/>
      <c r="G335" s="55"/>
    </row>
    <row r="336" spans="1:7" hidden="1">
      <c r="A336" s="254"/>
      <c r="B336" s="37"/>
      <c r="C336" s="255"/>
      <c r="D336" s="63"/>
      <c r="F336" s="55"/>
      <c r="G336" s="55"/>
    </row>
    <row r="337" spans="1:7" hidden="1">
      <c r="A337" s="254"/>
      <c r="B337" s="37"/>
      <c r="C337" s="255"/>
      <c r="D337" s="63"/>
      <c r="F337" s="55"/>
      <c r="G337" s="55"/>
    </row>
    <row r="338" spans="1:7" hidden="1">
      <c r="A338" s="254"/>
      <c r="B338" s="37"/>
      <c r="C338" s="255"/>
      <c r="D338" s="63"/>
      <c r="E338" s="55"/>
      <c r="F338" s="55"/>
      <c r="G338" s="55"/>
    </row>
    <row r="339" spans="1:7" hidden="1">
      <c r="A339" s="254"/>
      <c r="B339" s="37"/>
      <c r="C339" s="255"/>
      <c r="D339" s="63"/>
      <c r="E339" s="55"/>
      <c r="F339" s="55"/>
      <c r="G339" s="55"/>
    </row>
    <row r="340" spans="1:7" hidden="1">
      <c r="A340" s="254"/>
      <c r="B340" s="37"/>
      <c r="C340" s="255"/>
      <c r="D340" s="63"/>
      <c r="E340" s="55"/>
      <c r="F340" s="55"/>
      <c r="G340" s="55"/>
    </row>
    <row r="341" spans="1:7" hidden="1">
      <c r="A341" s="254"/>
      <c r="B341" s="37"/>
      <c r="C341" s="255"/>
      <c r="D341" s="63"/>
      <c r="E341" s="55"/>
      <c r="F341" s="55"/>
      <c r="G341" s="55"/>
    </row>
    <row r="342" spans="1:7" hidden="1">
      <c r="A342" s="254"/>
      <c r="B342" s="37"/>
      <c r="C342" s="255"/>
      <c r="D342" s="63"/>
      <c r="E342" s="55"/>
      <c r="F342" s="55"/>
      <c r="G342" s="55"/>
    </row>
    <row r="343" spans="1:7" hidden="1">
      <c r="A343" s="254"/>
      <c r="B343" s="37"/>
      <c r="C343" s="255"/>
      <c r="D343" s="63"/>
      <c r="E343" s="55"/>
      <c r="F343" s="55"/>
      <c r="G343" s="55"/>
    </row>
    <row r="344" spans="1:7" hidden="1">
      <c r="A344" s="254"/>
      <c r="B344" s="37"/>
      <c r="C344" s="255"/>
      <c r="D344" s="63"/>
      <c r="E344" s="55"/>
      <c r="F344" s="55"/>
      <c r="G344" s="55"/>
    </row>
    <row r="345" spans="1:7" hidden="1">
      <c r="A345" s="254"/>
      <c r="B345" s="37"/>
      <c r="C345" s="255"/>
      <c r="D345" s="63"/>
      <c r="E345" s="55"/>
      <c r="F345" s="55"/>
      <c r="G345" s="55"/>
    </row>
    <row r="346" spans="1:7" hidden="1">
      <c r="A346" s="254"/>
      <c r="B346" s="37"/>
      <c r="C346" s="255"/>
      <c r="D346" s="63"/>
      <c r="E346" s="55"/>
      <c r="F346" s="55"/>
      <c r="G346" s="55"/>
    </row>
    <row r="347" spans="1:7" hidden="1">
      <c r="A347" s="254"/>
      <c r="B347" s="37"/>
      <c r="C347" s="255"/>
      <c r="D347" s="63"/>
      <c r="E347" s="55"/>
      <c r="F347" s="55"/>
      <c r="G347" s="55"/>
    </row>
    <row r="348" spans="1:7" hidden="1">
      <c r="A348" s="254"/>
      <c r="B348" s="37"/>
      <c r="C348" s="255"/>
      <c r="D348" s="63"/>
      <c r="E348" s="55"/>
      <c r="F348" s="55"/>
      <c r="G348" s="55"/>
    </row>
    <row r="349" spans="1:7" hidden="1">
      <c r="A349" s="254"/>
      <c r="B349" s="37"/>
      <c r="C349" s="255"/>
      <c r="D349" s="63"/>
      <c r="E349" s="55"/>
      <c r="F349" s="55"/>
      <c r="G349" s="55"/>
    </row>
    <row r="350" spans="1:7" hidden="1">
      <c r="A350" s="254"/>
      <c r="B350" s="37"/>
      <c r="C350" s="255"/>
      <c r="D350" s="63"/>
      <c r="E350" s="55"/>
      <c r="F350" s="55"/>
      <c r="G350" s="55"/>
    </row>
    <row r="351" spans="1:7" hidden="1">
      <c r="A351" s="254"/>
      <c r="B351" s="37"/>
      <c r="C351" s="255"/>
      <c r="D351" s="63"/>
      <c r="E351" s="55"/>
      <c r="F351" s="55"/>
      <c r="G351" s="55"/>
    </row>
    <row r="352" spans="1:7" hidden="1">
      <c r="A352" s="254"/>
      <c r="B352" s="37"/>
      <c r="C352" s="255"/>
      <c r="D352" s="63"/>
      <c r="E352" s="55"/>
      <c r="F352" s="55"/>
      <c r="G352" s="55"/>
    </row>
    <row r="353" spans="1:7" hidden="1">
      <c r="A353" s="254"/>
      <c r="B353" s="37"/>
      <c r="C353" s="255"/>
      <c r="D353" s="63"/>
      <c r="E353" s="55"/>
      <c r="F353" s="55"/>
      <c r="G353" s="55"/>
    </row>
    <row r="354" spans="1:7" hidden="1">
      <c r="A354" s="254"/>
      <c r="B354" s="37"/>
      <c r="C354" s="255"/>
      <c r="D354" s="63"/>
      <c r="E354" s="55"/>
      <c r="F354" s="55"/>
      <c r="G354" s="55"/>
    </row>
    <row r="355" spans="1:7" hidden="1">
      <c r="A355" s="254"/>
      <c r="B355" s="37"/>
      <c r="C355" s="255"/>
      <c r="D355" s="63"/>
      <c r="E355" s="55"/>
      <c r="F355" s="55"/>
      <c r="G355" s="55"/>
    </row>
    <row r="356" spans="1:7" hidden="1">
      <c r="A356" s="254"/>
      <c r="B356" s="37"/>
      <c r="C356" s="255"/>
      <c r="D356" s="63"/>
      <c r="E356" s="55"/>
      <c r="F356" s="55"/>
      <c r="G356" s="55"/>
    </row>
    <row r="357" spans="1:7" hidden="1">
      <c r="A357" s="254"/>
      <c r="B357" s="37"/>
      <c r="C357" s="255"/>
      <c r="D357" s="63"/>
      <c r="E357" s="55"/>
      <c r="F357" s="55"/>
      <c r="G357" s="55"/>
    </row>
    <row r="358" spans="1:7" hidden="1">
      <c r="A358" s="254"/>
      <c r="B358" s="37"/>
      <c r="C358" s="255"/>
      <c r="D358" s="63"/>
      <c r="E358" s="55"/>
      <c r="F358" s="55"/>
      <c r="G358" s="55"/>
    </row>
    <row r="359" spans="1:7" hidden="1">
      <c r="A359" s="254"/>
      <c r="B359" s="37"/>
      <c r="C359" s="255"/>
      <c r="D359" s="63"/>
      <c r="E359" s="55"/>
      <c r="F359" s="55"/>
      <c r="G359" s="55"/>
    </row>
    <row r="360" spans="1:7" hidden="1">
      <c r="A360" s="254"/>
      <c r="B360" s="37"/>
      <c r="C360" s="255"/>
      <c r="D360" s="63"/>
      <c r="E360" s="55"/>
      <c r="F360" s="55"/>
      <c r="G360" s="55"/>
    </row>
    <row r="361" spans="1:7" hidden="1">
      <c r="A361" s="254"/>
      <c r="B361" s="37"/>
      <c r="C361" s="255"/>
      <c r="D361" s="63"/>
      <c r="E361" s="55"/>
      <c r="F361" s="55"/>
      <c r="G361" s="55"/>
    </row>
    <row r="362" spans="1:7" hidden="1">
      <c r="A362" s="63"/>
      <c r="B362" s="37">
        <v>0</v>
      </c>
      <c r="C362" s="255">
        <v>0</v>
      </c>
      <c r="D362" s="63"/>
      <c r="F362" s="55"/>
      <c r="G362" s="55"/>
    </row>
    <row r="363" spans="1:7" hidden="1">
      <c r="A363" s="63"/>
      <c r="B363" s="37">
        <v>0</v>
      </c>
      <c r="C363" s="255">
        <v>0</v>
      </c>
      <c r="D363" s="63"/>
      <c r="F363" s="55"/>
      <c r="G363" s="55"/>
    </row>
    <row r="364" spans="1:7">
      <c r="A364" s="257"/>
      <c r="B364" s="37">
        <v>0</v>
      </c>
      <c r="C364" s="255">
        <v>0</v>
      </c>
      <c r="D364" s="258">
        <v>0</v>
      </c>
      <c r="F364" s="55"/>
      <c r="G364" s="55"/>
    </row>
    <row r="365" spans="1:7">
      <c r="A365" s="17"/>
      <c r="B365" s="259">
        <f>SUM(B256:B364)</f>
        <v>66026513.070000015</v>
      </c>
      <c r="C365" s="260">
        <f>SUM(C256:C364)</f>
        <v>0.99999999999999989</v>
      </c>
      <c r="D365" s="261"/>
      <c r="E365" s="262"/>
      <c r="F365" s="55"/>
      <c r="G365" s="55"/>
    </row>
    <row r="367" spans="1:7">
      <c r="A367" s="160" t="s">
        <v>259</v>
      </c>
      <c r="B367" s="263"/>
      <c r="F367" s="55"/>
      <c r="G367" s="55"/>
    </row>
    <row r="368" spans="1:7" ht="9.75" customHeight="1">
      <c r="F368" s="55"/>
      <c r="G368" s="55"/>
    </row>
    <row r="369" spans="1:7">
      <c r="A369" s="145" t="s">
        <v>260</v>
      </c>
      <c r="B369" s="161" t="s">
        <v>53</v>
      </c>
      <c r="C369" s="264" t="s">
        <v>54</v>
      </c>
      <c r="D369" s="264" t="s">
        <v>261</v>
      </c>
      <c r="E369" s="265" t="s">
        <v>149</v>
      </c>
      <c r="F369" s="55"/>
      <c r="G369" s="55"/>
    </row>
    <row r="370" spans="1:7" ht="12.75" customHeight="1">
      <c r="A370" s="266" t="s">
        <v>262</v>
      </c>
      <c r="B370" s="267">
        <f>SUM(B371:B380)</f>
        <v>210775212.03999996</v>
      </c>
      <c r="C370" s="268">
        <f>SUM(C371:C380)</f>
        <v>213737669.12</v>
      </c>
      <c r="D370" s="269">
        <f>SUM(D371:D380)</f>
        <v>23757907.239999995</v>
      </c>
      <c r="E370" s="270">
        <v>0</v>
      </c>
      <c r="F370" s="55"/>
      <c r="G370" s="55"/>
    </row>
    <row r="371" spans="1:7" ht="12.75" customHeight="1">
      <c r="A371" s="271" t="s">
        <v>263</v>
      </c>
      <c r="B371" s="37">
        <f>VLOOKUP(A371,'[1]NDM 1'!$A:$E,2,FALSE)</f>
        <v>-1033594.1</v>
      </c>
      <c r="C371" s="37">
        <f>VLOOKUP(A371,'[1]NDM 1'!$A:$E,3,FALSE)</f>
        <v>-1033594.1</v>
      </c>
      <c r="D371" s="37">
        <f>+C371-B371</f>
        <v>0</v>
      </c>
      <c r="E371" s="272"/>
      <c r="F371" s="55"/>
      <c r="G371" s="55"/>
    </row>
    <row r="372" spans="1:7" ht="12.75" customHeight="1">
      <c r="A372" s="271" t="s">
        <v>264</v>
      </c>
      <c r="B372" s="37">
        <f>VLOOKUP(A372,'[1]NDM 1'!$A:$E,2,FALSE)</f>
        <v>12118214.720000001</v>
      </c>
      <c r="C372" s="37">
        <f>VLOOKUP(A372,'[1]NDM 1'!$A:$E,3,FALSE)</f>
        <v>12118214.720000001</v>
      </c>
      <c r="D372" s="37">
        <f>+C372-B372</f>
        <v>0</v>
      </c>
      <c r="E372" s="272"/>
      <c r="F372" s="55"/>
      <c r="G372" s="55"/>
    </row>
    <row r="373" spans="1:7" ht="12.75" customHeight="1">
      <c r="A373" s="271" t="s">
        <v>265</v>
      </c>
      <c r="B373" s="37">
        <f>VLOOKUP(A373,'[1]NDM 1'!$A:$E,2,FALSE)</f>
        <v>23757907.239999998</v>
      </c>
      <c r="C373" s="37">
        <f>VLOOKUP(A373,'[1]NDM 1'!$A:$E,3,FALSE)</f>
        <v>2962457.08</v>
      </c>
      <c r="D373" s="37"/>
      <c r="E373" s="272"/>
      <c r="F373" s="55"/>
      <c r="G373" s="55"/>
    </row>
    <row r="374" spans="1:7" ht="12.75" customHeight="1">
      <c r="A374" s="271" t="s">
        <v>266</v>
      </c>
      <c r="B374" s="37">
        <f>VLOOKUP(A374,'[1]NDM 1'!$A:$E,2,FALSE)</f>
        <v>0</v>
      </c>
      <c r="C374" s="37">
        <f>VLOOKUP(A374,'[1]NDM 1'!$A:$E,3,FALSE)</f>
        <v>0</v>
      </c>
      <c r="D374" s="37">
        <f t="shared" ref="D374:D380" si="2">+C374-B374</f>
        <v>0</v>
      </c>
      <c r="E374" s="272"/>
      <c r="F374" s="55"/>
      <c r="G374" s="55"/>
    </row>
    <row r="375" spans="1:7" ht="12.75" customHeight="1">
      <c r="A375" s="271" t="s">
        <v>267</v>
      </c>
      <c r="B375" s="37">
        <f>VLOOKUP(A375,'[1]NDM 1'!$A:$E,2,FALSE)</f>
        <v>76040834.739999995</v>
      </c>
      <c r="C375" s="37">
        <f>VLOOKUP(A375,'[1]NDM 1'!$A:$E,3,FALSE)</f>
        <v>76040834.739999995</v>
      </c>
      <c r="D375" s="37">
        <f t="shared" si="2"/>
        <v>0</v>
      </c>
      <c r="E375" s="272"/>
      <c r="F375" s="55"/>
      <c r="G375" s="55"/>
    </row>
    <row r="376" spans="1:7" ht="12.75" customHeight="1">
      <c r="A376" s="271" t="s">
        <v>268</v>
      </c>
      <c r="B376" s="37">
        <f>VLOOKUP(A376,'[1]NDM 1'!$A:$E,2,FALSE)</f>
        <v>27842025.859999999</v>
      </c>
      <c r="C376" s="37">
        <f>VLOOKUP(A376,'[1]NDM 1'!$A:$E,3,FALSE)</f>
        <v>27842025.859999999</v>
      </c>
      <c r="D376" s="37">
        <f t="shared" si="2"/>
        <v>0</v>
      </c>
      <c r="E376" s="272"/>
      <c r="F376" s="55"/>
      <c r="G376" s="55"/>
    </row>
    <row r="377" spans="1:7" ht="12.75" customHeight="1">
      <c r="A377" s="271" t="s">
        <v>269</v>
      </c>
      <c r="B377" s="37">
        <f>VLOOKUP(A377,'[1]NDM 1'!$A:$E,2,FALSE)</f>
        <v>68021629.829999998</v>
      </c>
      <c r="C377" s="37">
        <f>VLOOKUP(A377,'[1]NDM 1'!$A:$E,3,FALSE)</f>
        <v>91779537.069999993</v>
      </c>
      <c r="D377" s="37">
        <f t="shared" si="2"/>
        <v>23757907.239999995</v>
      </c>
      <c r="E377" s="272"/>
      <c r="F377" s="55"/>
      <c r="G377" s="55"/>
    </row>
    <row r="378" spans="1:7" ht="12.75" customHeight="1">
      <c r="A378" s="271" t="s">
        <v>270</v>
      </c>
      <c r="B378" s="37">
        <f>VLOOKUP(A378,'[1]NDM 1'!$A:$E,2,FALSE)</f>
        <v>-10255</v>
      </c>
      <c r="C378" s="37">
        <f>VLOOKUP(A378,'[1]NDM 1'!$A:$E,3,FALSE)</f>
        <v>-10255</v>
      </c>
      <c r="D378" s="37">
        <f t="shared" si="2"/>
        <v>0</v>
      </c>
      <c r="E378" s="272"/>
      <c r="F378" s="55"/>
      <c r="G378" s="55"/>
    </row>
    <row r="379" spans="1:7" ht="12.75" customHeight="1">
      <c r="A379" s="271" t="s">
        <v>271</v>
      </c>
      <c r="B379" s="37">
        <f>VLOOKUP(A379,'[1]NDM 1'!$A:$E,2,FALSE)</f>
        <v>1619190.25</v>
      </c>
      <c r="C379" s="37">
        <f>VLOOKUP(A379,'[1]NDM 1'!$A:$E,3,FALSE)</f>
        <v>1619190.25</v>
      </c>
      <c r="D379" s="37">
        <f t="shared" si="2"/>
        <v>0</v>
      </c>
      <c r="E379" s="272"/>
      <c r="F379" s="55"/>
      <c r="G379" s="55"/>
    </row>
    <row r="380" spans="1:7" ht="12.75" customHeight="1">
      <c r="A380" s="271" t="s">
        <v>272</v>
      </c>
      <c r="B380" s="37">
        <f>VLOOKUP(A380,'[1]NDM 1'!$A:$E,2,FALSE)</f>
        <v>2419258.5</v>
      </c>
      <c r="C380" s="37">
        <f>VLOOKUP(A380,'[1]NDM 1'!$A:$E,3,FALSE)</f>
        <v>2419258.5</v>
      </c>
      <c r="D380" s="37">
        <f t="shared" si="2"/>
        <v>0</v>
      </c>
      <c r="E380" s="272"/>
      <c r="F380" s="55"/>
      <c r="G380" s="55"/>
    </row>
    <row r="381" spans="1:7" ht="12.75" customHeight="1">
      <c r="A381" s="273"/>
      <c r="B381" s="274"/>
      <c r="C381" s="275"/>
      <c r="D381" s="276"/>
      <c r="E381" s="277"/>
      <c r="F381" s="55"/>
      <c r="G381" s="55"/>
    </row>
    <row r="382" spans="1:7">
      <c r="B382" s="278">
        <f>SUM(B371:B381)</f>
        <v>210775212.03999996</v>
      </c>
      <c r="C382" s="278">
        <f>SUM(C371:C381)</f>
        <v>213737669.12</v>
      </c>
      <c r="D382" s="278">
        <f>SUM(D371:D381)</f>
        <v>23757907.239999995</v>
      </c>
      <c r="E382" s="278">
        <f>SUM(E371:E381)</f>
        <v>0</v>
      </c>
      <c r="F382" s="55"/>
      <c r="G382" s="55"/>
    </row>
    <row r="384" spans="1:7">
      <c r="A384" s="279"/>
      <c r="B384" s="279"/>
      <c r="C384" s="279"/>
      <c r="D384" s="279"/>
      <c r="F384" s="55"/>
      <c r="G384" s="55"/>
    </row>
    <row r="385" spans="1:7">
      <c r="A385" s="199" t="s">
        <v>273</v>
      </c>
      <c r="B385" s="280" t="s">
        <v>53</v>
      </c>
      <c r="C385" s="162" t="s">
        <v>54</v>
      </c>
      <c r="D385" s="163" t="s">
        <v>261</v>
      </c>
      <c r="F385" s="55"/>
      <c r="G385" s="55"/>
    </row>
    <row r="386" spans="1:7">
      <c r="A386" s="281" t="s">
        <v>274</v>
      </c>
      <c r="B386" s="269"/>
      <c r="C386" s="269"/>
      <c r="D386" s="269"/>
      <c r="F386" s="55"/>
      <c r="G386" s="55"/>
    </row>
    <row r="387" spans="1:7">
      <c r="A387" s="282" t="s">
        <v>275</v>
      </c>
      <c r="B387" s="283">
        <v>9471529.6199999992</v>
      </c>
      <c r="C387" s="283">
        <v>4116114.83</v>
      </c>
      <c r="D387" s="283">
        <v>-5355414.79</v>
      </c>
      <c r="E387" s="21"/>
      <c r="F387" s="55"/>
      <c r="G387" s="55"/>
    </row>
    <row r="388" spans="1:7">
      <c r="A388" s="282" t="s">
        <v>276</v>
      </c>
      <c r="B388" s="284">
        <v>-107899.28</v>
      </c>
      <c r="C388" s="284">
        <v>-107899.28</v>
      </c>
      <c r="D388" s="284">
        <v>0</v>
      </c>
      <c r="E388" s="21"/>
      <c r="F388" s="55"/>
      <c r="G388" s="55"/>
    </row>
    <row r="389" spans="1:7">
      <c r="A389" s="285" t="s">
        <v>277</v>
      </c>
      <c r="B389" s="284">
        <v>136844.06</v>
      </c>
      <c r="C389" s="284">
        <v>136844.06</v>
      </c>
      <c r="D389" s="284">
        <v>0</v>
      </c>
      <c r="E389" s="21"/>
      <c r="F389" s="55"/>
      <c r="G389" s="55"/>
    </row>
    <row r="390" spans="1:7">
      <c r="A390" s="285" t="s">
        <v>278</v>
      </c>
      <c r="B390" s="284">
        <v>107848.86</v>
      </c>
      <c r="C390" s="284">
        <v>107848.86</v>
      </c>
      <c r="D390" s="284">
        <v>0</v>
      </c>
      <c r="E390" s="21"/>
      <c r="F390" s="55"/>
      <c r="G390" s="55"/>
    </row>
    <row r="391" spans="1:7">
      <c r="A391" s="285" t="s">
        <v>279</v>
      </c>
      <c r="B391" s="284">
        <v>-17983.16</v>
      </c>
      <c r="C391" s="284">
        <v>-17983.16</v>
      </c>
      <c r="D391" s="284">
        <v>0</v>
      </c>
      <c r="E391" s="21"/>
      <c r="F391" s="55"/>
      <c r="G391" s="55"/>
    </row>
    <row r="392" spans="1:7">
      <c r="A392" s="285" t="s">
        <v>280</v>
      </c>
      <c r="B392" s="284">
        <v>-89497.38</v>
      </c>
      <c r="C392" s="284">
        <v>-89497.38</v>
      </c>
      <c r="D392" s="284">
        <v>0</v>
      </c>
      <c r="E392" s="21"/>
      <c r="F392" s="55"/>
      <c r="G392" s="55"/>
    </row>
    <row r="393" spans="1:7">
      <c r="A393" s="285" t="s">
        <v>281</v>
      </c>
      <c r="B393" s="284">
        <v>263255.06</v>
      </c>
      <c r="C393" s="284">
        <v>263255.06</v>
      </c>
      <c r="D393" s="284">
        <v>0</v>
      </c>
      <c r="E393" s="21"/>
      <c r="F393" s="55"/>
      <c r="G393" s="55"/>
    </row>
    <row r="394" spans="1:7">
      <c r="A394" s="285" t="s">
        <v>282</v>
      </c>
      <c r="B394" s="284">
        <v>163266.15</v>
      </c>
      <c r="C394" s="284">
        <v>163266.15</v>
      </c>
      <c r="D394" s="284">
        <v>0</v>
      </c>
      <c r="E394" s="21"/>
      <c r="F394" s="55"/>
      <c r="G394" s="55"/>
    </row>
    <row r="395" spans="1:7">
      <c r="A395" s="285" t="s">
        <v>283</v>
      </c>
      <c r="B395" s="284">
        <v>1281603.94</v>
      </c>
      <c r="C395" s="284">
        <v>1281603.94</v>
      </c>
      <c r="D395" s="284">
        <v>0</v>
      </c>
      <c r="E395" s="21"/>
      <c r="F395" s="55"/>
      <c r="G395" s="55"/>
    </row>
    <row r="396" spans="1:7">
      <c r="A396" s="285" t="s">
        <v>284</v>
      </c>
      <c r="B396" s="284">
        <v>1823790.79</v>
      </c>
      <c r="C396" s="284">
        <v>1823790.79</v>
      </c>
      <c r="D396" s="284">
        <v>0</v>
      </c>
      <c r="E396" s="21"/>
      <c r="F396" s="55"/>
      <c r="G396" s="55"/>
    </row>
    <row r="397" spans="1:7">
      <c r="A397" s="285" t="s">
        <v>285</v>
      </c>
      <c r="B397" s="284">
        <v>1268751.6399999999</v>
      </c>
      <c r="C397" s="284">
        <v>1268751.6399999999</v>
      </c>
      <c r="D397" s="284">
        <v>0</v>
      </c>
      <c r="E397" s="21"/>
      <c r="F397" s="55"/>
      <c r="G397" s="55"/>
    </row>
    <row r="398" spans="1:7">
      <c r="A398" s="285" t="s">
        <v>286</v>
      </c>
      <c r="B398" s="284">
        <v>3210001.23</v>
      </c>
      <c r="C398" s="284">
        <v>3210001.23</v>
      </c>
      <c r="D398" s="284">
        <v>0</v>
      </c>
      <c r="E398" s="21"/>
      <c r="F398" s="55"/>
      <c r="G398" s="55"/>
    </row>
    <row r="399" spans="1:7">
      <c r="A399" s="285" t="s">
        <v>287</v>
      </c>
      <c r="B399" s="284">
        <v>5663949.3700000001</v>
      </c>
      <c r="C399" s="284">
        <v>5663949.3700000001</v>
      </c>
      <c r="D399" s="284">
        <v>0</v>
      </c>
      <c r="E399" s="21"/>
      <c r="F399" s="55"/>
      <c r="G399" s="55"/>
    </row>
    <row r="400" spans="1:7">
      <c r="A400" s="285" t="s">
        <v>288</v>
      </c>
      <c r="B400" s="284">
        <v>6768874.1100000003</v>
      </c>
      <c r="C400" s="284">
        <v>6768874.1100000003</v>
      </c>
      <c r="D400" s="284">
        <v>0</v>
      </c>
      <c r="E400" s="21"/>
      <c r="F400" s="55"/>
      <c r="G400" s="55"/>
    </row>
    <row r="401" spans="1:7">
      <c r="A401" s="285" t="s">
        <v>289</v>
      </c>
      <c r="B401" s="284">
        <v>6772724.4199999999</v>
      </c>
      <c r="C401" s="284">
        <v>6772724.4199999999</v>
      </c>
      <c r="D401" s="284">
        <v>0</v>
      </c>
      <c r="E401" s="21"/>
      <c r="F401" s="55"/>
      <c r="G401" s="55"/>
    </row>
    <row r="402" spans="1:7">
      <c r="A402" s="285" t="s">
        <v>290</v>
      </c>
      <c r="B402" s="284">
        <v>7938236.8300000001</v>
      </c>
      <c r="C402" s="284">
        <v>7938236.8300000001</v>
      </c>
      <c r="D402" s="284">
        <v>0</v>
      </c>
      <c r="E402" s="21"/>
      <c r="F402" s="55"/>
      <c r="G402" s="55"/>
    </row>
    <row r="403" spans="1:7">
      <c r="A403" s="285" t="s">
        <v>291</v>
      </c>
      <c r="B403" s="284">
        <v>14074050.689999999</v>
      </c>
      <c r="C403" s="284">
        <v>14074050.689999999</v>
      </c>
      <c r="D403" s="284">
        <v>0</v>
      </c>
      <c r="E403" s="21"/>
      <c r="F403" s="55"/>
      <c r="G403" s="55"/>
    </row>
    <row r="404" spans="1:7">
      <c r="A404" s="285" t="s">
        <v>292</v>
      </c>
      <c r="B404" s="284">
        <v>11985129.42</v>
      </c>
      <c r="C404" s="284">
        <v>11985129.42</v>
      </c>
      <c r="D404" s="284">
        <v>0</v>
      </c>
      <c r="E404" s="21"/>
      <c r="F404" s="55"/>
      <c r="G404" s="55"/>
    </row>
    <row r="405" spans="1:7">
      <c r="A405" s="285" t="s">
        <v>293</v>
      </c>
      <c r="B405" s="284">
        <v>8494504.3000000007</v>
      </c>
      <c r="C405" s="284">
        <v>8494504.3000000007</v>
      </c>
      <c r="D405" s="284">
        <v>0</v>
      </c>
      <c r="E405" s="21"/>
      <c r="F405" s="55"/>
      <c r="G405" s="55"/>
    </row>
    <row r="406" spans="1:7">
      <c r="A406" s="285" t="s">
        <v>294</v>
      </c>
      <c r="B406" s="284">
        <v>9212768.8399999999</v>
      </c>
      <c r="C406" s="284">
        <v>9212768.8399999999</v>
      </c>
      <c r="D406" s="284">
        <v>0</v>
      </c>
      <c r="E406" s="21"/>
      <c r="F406" s="55"/>
      <c r="G406" s="55"/>
    </row>
    <row r="407" spans="1:7">
      <c r="A407" s="285" t="s">
        <v>295</v>
      </c>
      <c r="B407" s="284">
        <v>4500355.09</v>
      </c>
      <c r="C407" s="284">
        <v>4500355.09</v>
      </c>
      <c r="D407" s="284">
        <v>0</v>
      </c>
      <c r="E407" s="21"/>
      <c r="F407" s="55"/>
      <c r="G407" s="55"/>
    </row>
    <row r="408" spans="1:7">
      <c r="A408" s="285" t="s">
        <v>296</v>
      </c>
      <c r="B408" s="284">
        <v>5163396.55</v>
      </c>
      <c r="C408" s="284">
        <v>5163396.55</v>
      </c>
      <c r="D408" s="284">
        <v>0</v>
      </c>
      <c r="E408" s="21"/>
      <c r="F408" s="55"/>
      <c r="G408" s="55"/>
    </row>
    <row r="409" spans="1:7">
      <c r="A409" s="285" t="s">
        <v>297</v>
      </c>
      <c r="B409" s="284">
        <v>18463190.030000001</v>
      </c>
      <c r="C409" s="284">
        <v>18463190.030000001</v>
      </c>
      <c r="D409" s="284">
        <v>0</v>
      </c>
      <c r="E409" s="21"/>
      <c r="F409" s="55"/>
      <c r="G409" s="55"/>
    </row>
    <row r="410" spans="1:7">
      <c r="A410" s="285" t="s">
        <v>298</v>
      </c>
      <c r="B410" s="284">
        <v>19421704.350000001</v>
      </c>
      <c r="C410" s="284">
        <v>19421704.350000001</v>
      </c>
      <c r="D410" s="284">
        <v>0</v>
      </c>
      <c r="E410" s="21"/>
      <c r="F410" s="55"/>
      <c r="G410" s="55"/>
    </row>
    <row r="411" spans="1:7">
      <c r="A411" s="285" t="s">
        <v>299</v>
      </c>
      <c r="B411" s="284">
        <v>24227299.940000001</v>
      </c>
      <c r="C411" s="284">
        <v>24227299.940000001</v>
      </c>
      <c r="D411" s="284">
        <v>0</v>
      </c>
      <c r="E411" s="21"/>
      <c r="G411" s="55"/>
    </row>
    <row r="412" spans="1:7">
      <c r="A412" s="285" t="s">
        <v>300</v>
      </c>
      <c r="B412" s="284">
        <v>0</v>
      </c>
      <c r="C412" s="284">
        <v>21751106.420000002</v>
      </c>
      <c r="D412" s="284">
        <v>21751106.420000002</v>
      </c>
      <c r="E412" s="21"/>
      <c r="G412" s="55"/>
    </row>
    <row r="413" spans="1:7">
      <c r="A413" s="285" t="s">
        <v>301</v>
      </c>
      <c r="B413" s="284">
        <v>-8582189.25</v>
      </c>
      <c r="C413" s="284">
        <v>-8986708.8900000006</v>
      </c>
      <c r="D413" s="284">
        <v>-404519.64</v>
      </c>
      <c r="E413" s="21"/>
      <c r="G413" s="55"/>
    </row>
    <row r="414" spans="1:7">
      <c r="A414" s="285" t="s">
        <v>302</v>
      </c>
      <c r="B414" s="284">
        <v>-14134334.210000001</v>
      </c>
      <c r="C414" s="284">
        <v>-15737559.92</v>
      </c>
      <c r="D414" s="284">
        <v>-1603225.71</v>
      </c>
      <c r="E414" s="21"/>
      <c r="G414" s="55"/>
    </row>
    <row r="415" spans="1:7">
      <c r="A415" s="285" t="s">
        <v>303</v>
      </c>
      <c r="B415" s="284">
        <v>-20170382.579999998</v>
      </c>
      <c r="C415" s="284">
        <v>-20170382.579999998</v>
      </c>
      <c r="D415" s="284">
        <v>0</v>
      </c>
      <c r="E415" s="286"/>
      <c r="G415" s="55"/>
    </row>
    <row r="416" spans="1:7">
      <c r="A416" s="285" t="s">
        <v>304</v>
      </c>
      <c r="B416" s="284">
        <v>-7860101.6799999997</v>
      </c>
      <c r="C416" s="284">
        <v>-7860101.6799999997</v>
      </c>
      <c r="D416" s="284">
        <v>0</v>
      </c>
      <c r="E416" s="286"/>
      <c r="G416" s="55"/>
    </row>
    <row r="417" spans="1:7">
      <c r="A417" s="285" t="s">
        <v>305</v>
      </c>
      <c r="B417" s="284">
        <v>0</v>
      </c>
      <c r="C417" s="284">
        <v>-55428.01</v>
      </c>
      <c r="D417" s="284">
        <v>-55428.01</v>
      </c>
      <c r="E417" s="286"/>
      <c r="G417" s="55"/>
    </row>
    <row r="418" spans="1:7">
      <c r="A418" s="285" t="s">
        <v>306</v>
      </c>
      <c r="B418" s="284">
        <v>0</v>
      </c>
      <c r="C418" s="284">
        <v>-6237183.4299999997</v>
      </c>
      <c r="D418" s="284">
        <v>-6237183.4299999997</v>
      </c>
      <c r="E418" s="286"/>
      <c r="G418" s="55"/>
    </row>
    <row r="419" spans="1:7">
      <c r="A419" s="285"/>
      <c r="B419" s="284"/>
      <c r="C419" s="284"/>
      <c r="D419" s="284"/>
      <c r="E419" s="286"/>
      <c r="G419" s="55"/>
    </row>
    <row r="420" spans="1:7">
      <c r="A420" s="285"/>
      <c r="B420" s="284"/>
      <c r="C420" s="284"/>
      <c r="D420" s="284"/>
      <c r="E420" s="286"/>
      <c r="G420" s="55"/>
    </row>
    <row r="421" spans="1:7">
      <c r="A421" s="287" t="s">
        <v>307</v>
      </c>
      <c r="B421" s="288">
        <f>SUM(B388:B418)</f>
        <v>99979158.129999995</v>
      </c>
      <c r="C421" s="288">
        <f>SUM(C388:C418)</f>
        <v>113429907.76000002</v>
      </c>
      <c r="D421" s="288">
        <f>SUM(D388:D418)</f>
        <v>13450749.629999999</v>
      </c>
      <c r="G421" s="55"/>
    </row>
    <row r="422" spans="1:7">
      <c r="A422" s="289"/>
      <c r="B422" s="290"/>
      <c r="C422" s="290"/>
      <c r="D422" s="290"/>
      <c r="G422" s="55"/>
    </row>
    <row r="423" spans="1:7">
      <c r="B423" s="291">
        <f>+B387+B421</f>
        <v>109450687.75</v>
      </c>
      <c r="C423" s="292">
        <f>+C387+C421</f>
        <v>117546022.59000002</v>
      </c>
      <c r="D423" s="293">
        <f>+D387+D421</f>
        <v>8095334.8399999989</v>
      </c>
      <c r="E423" s="294"/>
      <c r="F423" s="7"/>
      <c r="G423" s="55"/>
    </row>
    <row r="424" spans="1:7">
      <c r="C424" s="263"/>
      <c r="G424" s="55"/>
    </row>
    <row r="425" spans="1:7">
      <c r="A425" s="160" t="s">
        <v>308</v>
      </c>
      <c r="G425" s="55"/>
    </row>
    <row r="427" spans="1:7">
      <c r="A427" s="295" t="s">
        <v>309</v>
      </c>
      <c r="B427" s="211" t="s">
        <v>53</v>
      </c>
      <c r="C427" s="296" t="s">
        <v>54</v>
      </c>
      <c r="D427" s="296" t="s">
        <v>55</v>
      </c>
      <c r="G427" s="55"/>
    </row>
    <row r="428" spans="1:7" ht="24" customHeight="1">
      <c r="A428" s="297" t="s">
        <v>310</v>
      </c>
      <c r="B428" s="298"/>
      <c r="C428" s="299"/>
      <c r="D428" s="299"/>
      <c r="G428" s="55"/>
    </row>
    <row r="429" spans="1:7">
      <c r="A429" s="300" t="s">
        <v>311</v>
      </c>
      <c r="B429" s="301">
        <f>VLOOKUP(A429,'[1]NDM 1'!$A:$E,2,FALSE)</f>
        <v>1741415.16</v>
      </c>
      <c r="C429" s="302">
        <f>VLOOKUP(A429,'[1]NDM 1'!$A:$E,3,FALSE)</f>
        <v>3490201.51</v>
      </c>
      <c r="D429" s="284">
        <f>+B429-C429</f>
        <v>-1748786.3499999999</v>
      </c>
      <c r="E429" s="246"/>
      <c r="G429" s="55"/>
    </row>
    <row r="430" spans="1:7">
      <c r="A430" s="300" t="s">
        <v>312</v>
      </c>
      <c r="B430" s="301">
        <f>VLOOKUP(A430,'[1]NDM 1'!$A:$E,2,FALSE)</f>
        <v>337803.19</v>
      </c>
      <c r="C430" s="302">
        <f>VLOOKUP(A430,'[1]NDM 1'!$A:$E,3,FALSE)</f>
        <v>6262457.04</v>
      </c>
      <c r="D430" s="284">
        <f>+B430-C430</f>
        <v>-5924653.8499999996</v>
      </c>
      <c r="E430" s="246"/>
      <c r="G430" s="55"/>
    </row>
    <row r="431" spans="1:7">
      <c r="A431" s="303"/>
      <c r="B431" s="304"/>
      <c r="C431" s="305"/>
      <c r="D431" s="305"/>
      <c r="F431" s="7"/>
    </row>
    <row r="432" spans="1:7">
      <c r="B432" s="306">
        <f>SUM(B429:B431)</f>
        <v>2079218.3499999999</v>
      </c>
      <c r="C432" s="307">
        <f>SUM(C429:C431)</f>
        <v>9752658.5500000007</v>
      </c>
      <c r="D432" s="308">
        <f>SUM(D429:D431)</f>
        <v>-7673440.1999999993</v>
      </c>
      <c r="F432" s="7"/>
    </row>
    <row r="434" spans="1:12">
      <c r="F434" s="7"/>
    </row>
    <row r="435" spans="1:12">
      <c r="A435" s="295" t="s">
        <v>313</v>
      </c>
      <c r="B435" s="211" t="s">
        <v>55</v>
      </c>
      <c r="C435" s="296" t="s">
        <v>314</v>
      </c>
      <c r="D435" s="17"/>
      <c r="E435" s="7"/>
      <c r="F435" s="7"/>
    </row>
    <row r="436" spans="1:12">
      <c r="A436" s="297" t="s">
        <v>315</v>
      </c>
      <c r="B436" s="309">
        <v>0</v>
      </c>
      <c r="C436" s="299"/>
      <c r="D436" s="82"/>
      <c r="E436" s="7"/>
      <c r="F436" s="7"/>
    </row>
    <row r="437" spans="1:12">
      <c r="A437" s="310"/>
      <c r="B437" s="311"/>
      <c r="C437" s="312"/>
      <c r="D437" s="82"/>
      <c r="E437" s="7"/>
      <c r="F437" s="7"/>
    </row>
    <row r="438" spans="1:12">
      <c r="A438" s="313" t="s">
        <v>316</v>
      </c>
      <c r="B438" s="314">
        <f>+B439</f>
        <v>0</v>
      </c>
      <c r="C438" s="312"/>
      <c r="D438" s="82"/>
      <c r="E438" s="35"/>
      <c r="F438" s="7"/>
    </row>
    <row r="439" spans="1:12">
      <c r="A439" s="315" t="s">
        <v>317</v>
      </c>
      <c r="B439" s="216">
        <v>0</v>
      </c>
      <c r="C439" s="316">
        <v>0</v>
      </c>
      <c r="D439" s="82"/>
      <c r="E439" s="35"/>
    </row>
    <row r="440" spans="1:12" ht="18" customHeight="1">
      <c r="A440" s="315"/>
      <c r="B440" s="216"/>
      <c r="C440" s="312"/>
      <c r="D440" s="82"/>
      <c r="E440" s="35"/>
    </row>
    <row r="441" spans="1:12">
      <c r="A441" s="310" t="s">
        <v>60</v>
      </c>
      <c r="B441" s="314">
        <f>SUM(B442:B445)</f>
        <v>12261.21</v>
      </c>
      <c r="C441" s="312"/>
      <c r="D441" s="82"/>
      <c r="E441" s="7"/>
    </row>
    <row r="442" spans="1:12">
      <c r="A442" s="317" t="s">
        <v>318</v>
      </c>
      <c r="B442" s="216">
        <f>VLOOKUP(A442,'[1]NDM 1'!$A:$E,2,FALSE)</f>
        <v>0</v>
      </c>
      <c r="C442" s="316">
        <f>VLOOKUP(A442,'[1]NDM 1'!$A:$E,3,FALSE)</f>
        <v>0</v>
      </c>
      <c r="D442" s="82"/>
      <c r="E442" s="7"/>
    </row>
    <row r="443" spans="1:12">
      <c r="A443" s="317" t="s">
        <v>319</v>
      </c>
      <c r="B443" s="216">
        <f>VLOOKUP(A443,'[1]NDM 1'!$A:$E,2,FALSE)</f>
        <v>0</v>
      </c>
      <c r="C443" s="316">
        <v>0</v>
      </c>
      <c r="D443" s="82"/>
      <c r="E443" s="7"/>
    </row>
    <row r="444" spans="1:12">
      <c r="A444" s="317" t="s">
        <v>320</v>
      </c>
      <c r="B444" s="216">
        <f>VLOOKUP(A444,'[1]NDM 1'!$A:$E,2,FALSE)</f>
        <v>0</v>
      </c>
      <c r="C444" s="316">
        <v>0</v>
      </c>
      <c r="D444" s="82"/>
      <c r="E444" s="7"/>
    </row>
    <row r="445" spans="1:12" s="2" customFormat="1" ht="12" customHeight="1">
      <c r="A445" s="317" t="s">
        <v>321</v>
      </c>
      <c r="B445" s="216">
        <f>VLOOKUP(A445,'[1]NDM 1'!$A:$E,2,FALSE)</f>
        <v>12261.21</v>
      </c>
      <c r="C445" s="316">
        <v>0</v>
      </c>
      <c r="D445" s="82"/>
      <c r="H445" s="55"/>
      <c r="I445" s="55"/>
      <c r="J445" s="55"/>
      <c r="K445" s="55"/>
      <c r="L445" s="55"/>
    </row>
    <row r="446" spans="1:12" s="2" customFormat="1" ht="12" customHeight="1">
      <c r="A446" s="317"/>
      <c r="B446" s="216"/>
      <c r="C446" s="316"/>
      <c r="D446" s="82"/>
      <c r="H446" s="55"/>
      <c r="I446" s="55"/>
      <c r="J446" s="55"/>
      <c r="K446" s="55"/>
      <c r="L446" s="55"/>
    </row>
    <row r="447" spans="1:12" s="2" customFormat="1">
      <c r="A447" s="310" t="s">
        <v>107</v>
      </c>
      <c r="B447" s="318">
        <v>0</v>
      </c>
      <c r="C447" s="319"/>
      <c r="D447" s="82"/>
      <c r="E447" s="7"/>
      <c r="H447" s="55"/>
      <c r="I447" s="55"/>
      <c r="J447" s="55"/>
      <c r="K447" s="55"/>
      <c r="L447" s="55"/>
    </row>
    <row r="448" spans="1:12" s="2" customFormat="1" ht="12.75" customHeight="1">
      <c r="A448" s="320"/>
      <c r="B448" s="321"/>
      <c r="C448" s="322"/>
      <c r="D448" s="82"/>
      <c r="E448" s="7"/>
      <c r="H448" s="55"/>
      <c r="I448" s="55"/>
    </row>
    <row r="449" spans="1:12">
      <c r="B449" s="306">
        <f>+B438+B441+B447</f>
        <v>12261.21</v>
      </c>
      <c r="C449" s="306">
        <f>+C438+C441+C447</f>
        <v>0</v>
      </c>
      <c r="D449" s="17"/>
      <c r="E449" s="7"/>
      <c r="H449" s="2"/>
      <c r="I449" s="2"/>
      <c r="J449" s="2"/>
      <c r="K449" s="2"/>
      <c r="L449" s="2"/>
    </row>
    <row r="450" spans="1:12">
      <c r="E450" s="7"/>
      <c r="H450" s="2"/>
      <c r="I450" s="2"/>
      <c r="J450" s="2"/>
      <c r="K450" s="2"/>
      <c r="L450" s="2"/>
    </row>
    <row r="451" spans="1:12" ht="12.75" customHeight="1">
      <c r="E451" s="7"/>
      <c r="H451" s="2"/>
      <c r="I451" s="2"/>
    </row>
    <row r="452" spans="1:12" s="2" customFormat="1" ht="12.75" customHeight="1">
      <c r="A452" s="18" t="s">
        <v>322</v>
      </c>
      <c r="E452" s="7"/>
      <c r="H452" s="55"/>
      <c r="I452" s="55"/>
      <c r="J452" s="55"/>
      <c r="K452" s="55"/>
      <c r="L452" s="55"/>
    </row>
    <row r="453" spans="1:12" s="2" customFormat="1" ht="12.75" customHeight="1">
      <c r="A453" s="18" t="s">
        <v>323</v>
      </c>
      <c r="E453" s="7"/>
      <c r="H453" s="55"/>
      <c r="I453" s="55"/>
      <c r="J453" s="55"/>
      <c r="K453" s="55"/>
      <c r="L453" s="55"/>
    </row>
    <row r="454" spans="1:12" s="2" customFormat="1" ht="12.75" customHeight="1">
      <c r="A454" s="112"/>
      <c r="B454" s="112"/>
      <c r="C454" s="112"/>
      <c r="D454" s="112"/>
      <c r="E454" s="7"/>
      <c r="F454" s="7"/>
      <c r="H454" s="55"/>
      <c r="I454" s="55"/>
    </row>
    <row r="455" spans="1:12" s="2" customFormat="1" ht="12.75" customHeight="1">
      <c r="A455" s="414" t="s">
        <v>324</v>
      </c>
      <c r="B455" s="415"/>
      <c r="C455" s="415"/>
      <c r="D455" s="416"/>
      <c r="E455" s="323"/>
      <c r="F455" s="7"/>
    </row>
    <row r="456" spans="1:12" s="2" customFormat="1" ht="12.75" customHeight="1">
      <c r="A456" s="424" t="s">
        <v>325</v>
      </c>
      <c r="B456" s="425"/>
      <c r="C456" s="324"/>
      <c r="D456" s="325">
        <v>77428087.189999998</v>
      </c>
      <c r="E456" s="326"/>
      <c r="F456" s="327"/>
    </row>
    <row r="457" spans="1:12" s="2" customFormat="1">
      <c r="A457" s="426"/>
      <c r="B457" s="426"/>
      <c r="C457" s="17"/>
      <c r="D457" s="55"/>
      <c r="E457" s="328"/>
      <c r="F457" s="7"/>
    </row>
    <row r="458" spans="1:12" s="2" customFormat="1" ht="12.75" customHeight="1">
      <c r="A458" s="427" t="s">
        <v>326</v>
      </c>
      <c r="B458" s="428"/>
      <c r="C458" s="329"/>
      <c r="D458" s="330">
        <f>SUM(C458:C463)</f>
        <v>0</v>
      </c>
      <c r="E458" s="7"/>
      <c r="F458" s="7"/>
    </row>
    <row r="459" spans="1:12" s="2" customFormat="1" ht="12.75" customHeight="1">
      <c r="A459" s="408" t="s">
        <v>327</v>
      </c>
      <c r="B459" s="419"/>
      <c r="C459" s="331">
        <v>0</v>
      </c>
      <c r="D459" s="332"/>
      <c r="E459" s="7"/>
      <c r="F459" s="7"/>
    </row>
    <row r="460" spans="1:12" s="2" customFormat="1" ht="12.75" customHeight="1">
      <c r="A460" s="408" t="s">
        <v>328</v>
      </c>
      <c r="B460" s="419"/>
      <c r="C460" s="331">
        <v>0</v>
      </c>
      <c r="D460" s="332"/>
      <c r="E460" s="7"/>
    </row>
    <row r="461" spans="1:12" s="2" customFormat="1" ht="12.75" customHeight="1">
      <c r="A461" s="408" t="s">
        <v>329</v>
      </c>
      <c r="B461" s="419"/>
      <c r="C461" s="331">
        <v>0</v>
      </c>
      <c r="D461" s="332"/>
      <c r="E461" s="7"/>
    </row>
    <row r="462" spans="1:12" s="2" customFormat="1">
      <c r="A462" s="408" t="s">
        <v>330</v>
      </c>
      <c r="B462" s="419"/>
      <c r="C462" s="331">
        <v>0</v>
      </c>
      <c r="D462" s="332"/>
      <c r="E462" s="7"/>
    </row>
    <row r="463" spans="1:12" s="2" customFormat="1">
      <c r="A463" s="408" t="s">
        <v>331</v>
      </c>
      <c r="B463" s="419"/>
      <c r="C463" s="331">
        <v>0</v>
      </c>
      <c r="D463" s="332"/>
      <c r="E463" s="7"/>
    </row>
    <row r="464" spans="1:12" s="2" customFormat="1">
      <c r="A464" s="420"/>
      <c r="B464" s="421"/>
      <c r="C464" s="333"/>
      <c r="D464" s="334"/>
      <c r="E464" s="7"/>
    </row>
    <row r="465" spans="1:12">
      <c r="A465" s="422" t="s">
        <v>332</v>
      </c>
      <c r="B465" s="423"/>
      <c r="C465" s="335"/>
      <c r="D465" s="336">
        <f>SUM(C465:C469)</f>
        <v>2962457.08</v>
      </c>
      <c r="E465" s="7"/>
      <c r="H465" s="2"/>
      <c r="I465" s="2"/>
      <c r="J465" s="2"/>
      <c r="K465" s="2"/>
      <c r="L465" s="2"/>
    </row>
    <row r="466" spans="1:12" ht="12.75" customHeight="1">
      <c r="A466" s="408" t="s">
        <v>333</v>
      </c>
      <c r="B466" s="419"/>
      <c r="C466" s="331">
        <v>0</v>
      </c>
      <c r="D466" s="332"/>
      <c r="E466" s="7"/>
      <c r="H466" s="2"/>
      <c r="I466" s="2"/>
      <c r="J466" s="2"/>
      <c r="K466" s="2"/>
      <c r="L466" s="2"/>
    </row>
    <row r="467" spans="1:12">
      <c r="A467" s="408" t="s">
        <v>334</v>
      </c>
      <c r="B467" s="419"/>
      <c r="C467" s="331">
        <v>0</v>
      </c>
      <c r="D467" s="332"/>
      <c r="E467" s="7"/>
      <c r="F467" s="112"/>
      <c r="G467" s="112"/>
      <c r="H467" s="2"/>
      <c r="I467" s="2"/>
    </row>
    <row r="468" spans="1:12">
      <c r="A468" s="408" t="s">
        <v>335</v>
      </c>
      <c r="B468" s="409"/>
      <c r="C468" s="337">
        <v>0</v>
      </c>
      <c r="D468" s="332"/>
      <c r="E468" s="7"/>
      <c r="F468" s="112"/>
      <c r="G468" s="112"/>
    </row>
    <row r="469" spans="1:12">
      <c r="A469" s="410" t="s">
        <v>336</v>
      </c>
      <c r="B469" s="411"/>
      <c r="C469" s="338">
        <v>2962457.08</v>
      </c>
      <c r="D469" s="339"/>
      <c r="E469" s="7"/>
      <c r="F469" s="326"/>
      <c r="G469" s="112"/>
    </row>
    <row r="470" spans="1:12" ht="15" customHeight="1">
      <c r="A470" s="405"/>
      <c r="B470" s="405"/>
      <c r="C470" s="2"/>
      <c r="D470" s="2"/>
      <c r="E470" s="323"/>
      <c r="F470" s="112"/>
      <c r="G470" s="112"/>
    </row>
    <row r="471" spans="1:12" ht="12.75" customHeight="1">
      <c r="A471" s="412" t="s">
        <v>337</v>
      </c>
      <c r="B471" s="413"/>
      <c r="C471" s="340"/>
      <c r="D471" s="341">
        <f>+D456+D458-D465</f>
        <v>74465630.109999999</v>
      </c>
      <c r="F471" s="342"/>
      <c r="G471" s="112"/>
    </row>
    <row r="472" spans="1:12" s="2" customFormat="1" ht="12.75" customHeight="1">
      <c r="A472" s="112"/>
      <c r="B472" s="343"/>
      <c r="C472" s="112"/>
      <c r="D472" s="112"/>
      <c r="E472" s="323"/>
      <c r="F472" s="112"/>
      <c r="G472" s="112"/>
    </row>
    <row r="473" spans="1:12" ht="12.75" customHeight="1">
      <c r="A473" s="414" t="s">
        <v>338</v>
      </c>
      <c r="B473" s="415"/>
      <c r="C473" s="415"/>
      <c r="D473" s="416"/>
      <c r="E473" s="323"/>
      <c r="F473" s="323"/>
      <c r="G473" s="112"/>
    </row>
    <row r="474" spans="1:12" ht="12.75" customHeight="1">
      <c r="A474" s="417" t="s">
        <v>339</v>
      </c>
      <c r="B474" s="418"/>
      <c r="C474" s="344"/>
      <c r="D474" s="345">
        <v>66038774.280000009</v>
      </c>
      <c r="F474" s="327"/>
      <c r="G474" s="112"/>
    </row>
    <row r="475" spans="1:12" ht="15" customHeight="1">
      <c r="A475" s="404"/>
      <c r="B475" s="405"/>
      <c r="C475" s="346"/>
      <c r="D475" s="347"/>
      <c r="E475" s="323"/>
      <c r="F475" s="348"/>
      <c r="G475" s="112"/>
    </row>
    <row r="476" spans="1:12" ht="12.75" customHeight="1">
      <c r="A476" s="406" t="s">
        <v>340</v>
      </c>
      <c r="B476" s="407"/>
      <c r="C476" s="69"/>
      <c r="D476" s="349">
        <f>+C477+C478+C482+C480+C493</f>
        <v>12261.21</v>
      </c>
      <c r="E476" s="323"/>
      <c r="F476" s="350"/>
      <c r="G476" s="112"/>
    </row>
    <row r="477" spans="1:12" ht="12.75" customHeight="1">
      <c r="A477" s="395" t="s">
        <v>341</v>
      </c>
      <c r="B477" s="396"/>
      <c r="C477" s="351">
        <f>+B442</f>
        <v>0</v>
      </c>
      <c r="D477" s="352"/>
      <c r="E477" s="353"/>
      <c r="F477" s="350"/>
      <c r="G477" s="112"/>
    </row>
    <row r="478" spans="1:12" ht="12.75" customHeight="1">
      <c r="A478" s="395" t="s">
        <v>342</v>
      </c>
      <c r="B478" s="396"/>
      <c r="C478" s="351">
        <f>+B443</f>
        <v>0</v>
      </c>
      <c r="D478" s="352"/>
      <c r="E478" s="353"/>
      <c r="F478" s="350"/>
      <c r="G478" s="112"/>
    </row>
    <row r="479" spans="1:12" ht="12.75" customHeight="1">
      <c r="A479" s="395" t="s">
        <v>343</v>
      </c>
      <c r="B479" s="396"/>
      <c r="C479" s="351">
        <v>0</v>
      </c>
      <c r="D479" s="352"/>
      <c r="E479" s="354"/>
      <c r="F479" s="350"/>
      <c r="G479" s="112"/>
    </row>
    <row r="480" spans="1:12" ht="12.75" customHeight="1">
      <c r="A480" s="395" t="s">
        <v>344</v>
      </c>
      <c r="B480" s="396"/>
      <c r="C480" s="351">
        <f>B444</f>
        <v>0</v>
      </c>
      <c r="D480" s="352"/>
      <c r="E480" s="354"/>
      <c r="F480" s="350"/>
      <c r="G480" s="112"/>
    </row>
    <row r="481" spans="1:9" ht="12.75" customHeight="1">
      <c r="A481" s="395" t="s">
        <v>345</v>
      </c>
      <c r="B481" s="396"/>
      <c r="C481" s="351">
        <v>0</v>
      </c>
      <c r="D481" s="352"/>
      <c r="E481" s="354"/>
      <c r="F481" s="350"/>
      <c r="G481" s="112"/>
    </row>
    <row r="482" spans="1:9" ht="12.75" customHeight="1">
      <c r="A482" s="395" t="s">
        <v>346</v>
      </c>
      <c r="B482" s="396"/>
      <c r="C482" s="351">
        <f>+B445</f>
        <v>12261.21</v>
      </c>
      <c r="D482" s="355"/>
      <c r="E482" s="354"/>
      <c r="F482" s="323"/>
      <c r="G482" s="112"/>
    </row>
    <row r="483" spans="1:9" ht="12.75" customHeight="1">
      <c r="A483" s="395" t="s">
        <v>347</v>
      </c>
      <c r="B483" s="396"/>
      <c r="C483" s="351">
        <v>0</v>
      </c>
      <c r="D483" s="356"/>
      <c r="E483" s="354"/>
      <c r="F483" s="342"/>
      <c r="G483" s="112"/>
    </row>
    <row r="484" spans="1:9" ht="12.75" customHeight="1">
      <c r="A484" s="395" t="s">
        <v>348</v>
      </c>
      <c r="B484" s="396"/>
      <c r="C484" s="351">
        <v>0</v>
      </c>
      <c r="D484" s="357"/>
      <c r="E484" s="354"/>
      <c r="F484" s="358"/>
      <c r="G484" s="112"/>
      <c r="I484" s="263"/>
    </row>
    <row r="485" spans="1:9" ht="12.75" customHeight="1">
      <c r="A485" s="395" t="s">
        <v>349</v>
      </c>
      <c r="B485" s="396"/>
      <c r="C485" s="351">
        <v>0</v>
      </c>
      <c r="D485" s="352"/>
      <c r="E485" s="342"/>
      <c r="F485" s="112"/>
      <c r="G485" s="112"/>
    </row>
    <row r="486" spans="1:9">
      <c r="A486" s="395" t="s">
        <v>350</v>
      </c>
      <c r="B486" s="396"/>
      <c r="C486" s="351">
        <v>0</v>
      </c>
      <c r="D486" s="355"/>
      <c r="E486" s="342"/>
      <c r="F486" s="112"/>
      <c r="G486" s="112"/>
    </row>
    <row r="487" spans="1:9">
      <c r="A487" s="395" t="s">
        <v>351</v>
      </c>
      <c r="B487" s="396"/>
      <c r="C487" s="351">
        <v>0</v>
      </c>
      <c r="D487" s="352"/>
      <c r="E487" s="342"/>
      <c r="F487" s="112"/>
      <c r="G487" s="112"/>
    </row>
    <row r="488" spans="1:9">
      <c r="A488" s="395" t="s">
        <v>352</v>
      </c>
      <c r="B488" s="396"/>
      <c r="C488" s="351">
        <v>0</v>
      </c>
      <c r="D488" s="352"/>
      <c r="E488" s="342"/>
      <c r="F488" s="112"/>
      <c r="G488" s="112"/>
    </row>
    <row r="489" spans="1:9" ht="12.75" customHeight="1">
      <c r="A489" s="395" t="s">
        <v>353</v>
      </c>
      <c r="B489" s="396"/>
      <c r="C489" s="351">
        <v>0</v>
      </c>
      <c r="D489" s="352"/>
      <c r="E489" s="359"/>
      <c r="F489" s="112"/>
      <c r="G489" s="112"/>
    </row>
    <row r="490" spans="1:9" ht="12.75" customHeight="1">
      <c r="A490" s="395" t="s">
        <v>354</v>
      </c>
      <c r="B490" s="396"/>
      <c r="C490" s="351">
        <v>0</v>
      </c>
      <c r="D490" s="352"/>
      <c r="E490" s="323"/>
      <c r="F490" s="112"/>
      <c r="G490" s="112"/>
    </row>
    <row r="491" spans="1:9" ht="12.75" customHeight="1">
      <c r="A491" s="395" t="s">
        <v>355</v>
      </c>
      <c r="B491" s="396"/>
      <c r="C491" s="351">
        <v>0</v>
      </c>
      <c r="D491" s="352"/>
      <c r="E491" s="323"/>
      <c r="F491" s="112"/>
      <c r="G491" s="112"/>
    </row>
    <row r="492" spans="1:9" ht="12.75" customHeight="1">
      <c r="A492" s="395" t="s">
        <v>356</v>
      </c>
      <c r="B492" s="396"/>
      <c r="C492" s="351">
        <v>0</v>
      </c>
      <c r="D492" s="352"/>
      <c r="E492" s="323"/>
      <c r="F492" s="112"/>
      <c r="G492" s="112"/>
    </row>
    <row r="493" spans="1:9" ht="12.75" customHeight="1">
      <c r="A493" s="402" t="s">
        <v>357</v>
      </c>
      <c r="B493" s="403"/>
      <c r="C493" s="351">
        <f>+B171</f>
        <v>0</v>
      </c>
      <c r="D493" s="352"/>
      <c r="E493" s="323"/>
      <c r="F493" s="112"/>
      <c r="G493" s="112"/>
    </row>
    <row r="494" spans="1:9" ht="12.75" customHeight="1">
      <c r="A494" s="404"/>
      <c r="B494" s="405"/>
      <c r="C494" s="360"/>
      <c r="D494" s="361"/>
      <c r="E494" s="323"/>
      <c r="F494" s="112"/>
      <c r="G494" s="112"/>
    </row>
    <row r="495" spans="1:9">
      <c r="A495" s="406" t="s">
        <v>358</v>
      </c>
      <c r="B495" s="407"/>
      <c r="C495" s="360"/>
      <c r="D495" s="362">
        <f>SUM(C495:C502)</f>
        <v>0</v>
      </c>
      <c r="E495" s="323"/>
      <c r="F495" s="112"/>
      <c r="G495" s="112"/>
    </row>
    <row r="496" spans="1:9">
      <c r="A496" s="395" t="s">
        <v>359</v>
      </c>
      <c r="B496" s="396"/>
      <c r="C496" s="351">
        <f>SUM(B345:B361)</f>
        <v>0</v>
      </c>
      <c r="D496" s="352"/>
      <c r="E496" s="363"/>
      <c r="F496" s="112"/>
      <c r="G496" s="112"/>
    </row>
    <row r="497" spans="1:12">
      <c r="A497" s="395" t="s">
        <v>360</v>
      </c>
      <c r="B497" s="396"/>
      <c r="C497" s="351">
        <v>0</v>
      </c>
      <c r="D497" s="352"/>
      <c r="E497" s="363"/>
      <c r="F497" s="112"/>
      <c r="G497" s="112"/>
    </row>
    <row r="498" spans="1:12">
      <c r="A498" s="395" t="s">
        <v>361</v>
      </c>
      <c r="B498" s="396"/>
      <c r="C498" s="351">
        <v>0</v>
      </c>
      <c r="D498" s="352"/>
      <c r="E498" s="323"/>
      <c r="F498" s="112"/>
      <c r="G498" s="112"/>
    </row>
    <row r="499" spans="1:12">
      <c r="A499" s="395" t="s">
        <v>362</v>
      </c>
      <c r="B499" s="396"/>
      <c r="C499" s="351">
        <v>0</v>
      </c>
      <c r="D499" s="352"/>
      <c r="E499" s="323"/>
      <c r="F499" s="112"/>
      <c r="G499" s="112"/>
    </row>
    <row r="500" spans="1:12">
      <c r="A500" s="395" t="s">
        <v>363</v>
      </c>
      <c r="B500" s="396"/>
      <c r="C500" s="351">
        <v>0</v>
      </c>
      <c r="D500" s="352"/>
      <c r="E500" s="323"/>
      <c r="F500" s="112"/>
      <c r="G500" s="112"/>
    </row>
    <row r="501" spans="1:12">
      <c r="A501" s="395" t="s">
        <v>364</v>
      </c>
      <c r="B501" s="396"/>
      <c r="C501" s="351">
        <v>0</v>
      </c>
      <c r="D501" s="352"/>
      <c r="E501" s="323"/>
      <c r="F501" s="112"/>
      <c r="G501" s="112"/>
    </row>
    <row r="502" spans="1:12">
      <c r="A502" s="397" t="s">
        <v>365</v>
      </c>
      <c r="B502" s="398"/>
      <c r="C502" s="351">
        <v>0</v>
      </c>
      <c r="D502" s="352"/>
      <c r="E502" s="323"/>
      <c r="F502" s="112"/>
      <c r="G502" s="112"/>
    </row>
    <row r="503" spans="1:12" ht="21" customHeight="1">
      <c r="A503" s="399"/>
      <c r="B503" s="400"/>
      <c r="C503" s="364"/>
      <c r="D503" s="365"/>
      <c r="E503" s="323"/>
      <c r="F503" s="112"/>
      <c r="G503" s="112"/>
    </row>
    <row r="504" spans="1:12">
      <c r="A504" s="366" t="s">
        <v>366</v>
      </c>
      <c r="B504" s="367"/>
      <c r="C504" s="368"/>
      <c r="D504" s="369">
        <f>+D474-D476+D495</f>
        <v>66026513.070000008</v>
      </c>
      <c r="E504" s="55"/>
      <c r="F504" s="342"/>
      <c r="G504" s="370"/>
      <c r="H504" s="358"/>
    </row>
    <row r="505" spans="1:12">
      <c r="A505" s="2"/>
      <c r="B505" s="2"/>
      <c r="C505" s="2"/>
      <c r="D505" s="2"/>
      <c r="E505" s="55"/>
      <c r="F505" s="112"/>
      <c r="G505" s="112"/>
      <c r="H505" s="112"/>
    </row>
    <row r="506" spans="1:12" ht="3.75" customHeight="1">
      <c r="E506" s="55"/>
      <c r="H506" s="2"/>
    </row>
    <row r="507" spans="1:12" ht="21" customHeight="1">
      <c r="A507" s="112"/>
      <c r="B507" s="112"/>
      <c r="C507" s="112"/>
      <c r="D507" s="112"/>
      <c r="F507" s="342"/>
      <c r="G507" s="112"/>
      <c r="H507" s="112"/>
    </row>
    <row r="508" spans="1:12">
      <c r="A508" s="401" t="s">
        <v>367</v>
      </c>
      <c r="B508" s="401"/>
      <c r="C508" s="401"/>
      <c r="D508" s="401"/>
      <c r="F508" s="342"/>
      <c r="G508" s="112"/>
      <c r="H508" s="112"/>
    </row>
    <row r="509" spans="1:12" customFormat="1" ht="15">
      <c r="A509" s="371"/>
      <c r="B509" s="371"/>
      <c r="C509" s="371"/>
      <c r="D509" s="371"/>
      <c r="F509" s="372"/>
      <c r="G509" s="112"/>
      <c r="H509" s="112"/>
      <c r="I509" s="55"/>
      <c r="J509" s="55"/>
      <c r="K509" s="55"/>
      <c r="L509" s="55"/>
    </row>
    <row r="510" spans="1:12" customFormat="1" ht="15">
      <c r="A510" s="185" t="s">
        <v>368</v>
      </c>
      <c r="B510" s="373" t="s">
        <v>53</v>
      </c>
      <c r="C510" s="374" t="s">
        <v>54</v>
      </c>
      <c r="D510" s="25" t="s">
        <v>55</v>
      </c>
      <c r="F510" s="372"/>
      <c r="G510" s="370"/>
      <c r="H510" s="112"/>
      <c r="I510" s="55"/>
      <c r="J510" s="55"/>
      <c r="K510" s="55"/>
      <c r="L510" s="55"/>
    </row>
    <row r="511" spans="1:12" ht="15">
      <c r="A511" s="375" t="s">
        <v>369</v>
      </c>
      <c r="B511" s="376">
        <v>0</v>
      </c>
      <c r="C511" s="377">
        <v>0</v>
      </c>
      <c r="D511" s="378"/>
      <c r="E511" s="323"/>
      <c r="F511" s="112"/>
      <c r="G511" s="112"/>
      <c r="J511"/>
      <c r="K511"/>
      <c r="L511"/>
    </row>
    <row r="512" spans="1:12" ht="15">
      <c r="A512" s="379"/>
      <c r="B512" s="376"/>
      <c r="C512" s="380"/>
      <c r="D512" s="41"/>
      <c r="E512" s="323"/>
      <c r="F512" s="381"/>
      <c r="G512" s="381"/>
      <c r="H512"/>
      <c r="I512"/>
      <c r="J512"/>
      <c r="K512"/>
      <c r="L512"/>
    </row>
    <row r="513" spans="1:9" ht="15">
      <c r="A513" s="382"/>
      <c r="B513" s="383">
        <v>0</v>
      </c>
      <c r="C513" s="384">
        <v>0</v>
      </c>
      <c r="D513" s="385">
        <v>0</v>
      </c>
      <c r="E513" s="323"/>
      <c r="F513" s="381"/>
      <c r="G513" s="381"/>
      <c r="H513"/>
      <c r="I513"/>
    </row>
    <row r="514" spans="1:9">
      <c r="B514" s="26">
        <f>SUM(B512:B513)</f>
        <v>0</v>
      </c>
      <c r="C514" s="26">
        <f>SUM(C512:C513)</f>
        <v>0</v>
      </c>
      <c r="D514" s="26">
        <f>SUM(D512:D513)</f>
        <v>0</v>
      </c>
      <c r="E514" s="323"/>
      <c r="F514" s="112"/>
      <c r="G514" s="112"/>
    </row>
    <row r="515" spans="1:9" ht="15">
      <c r="A515" s="381"/>
      <c r="B515" s="381"/>
      <c r="C515" s="381"/>
      <c r="D515" s="381"/>
      <c r="E515" s="381"/>
      <c r="F515" s="112"/>
      <c r="G515" s="112"/>
    </row>
    <row r="516" spans="1:9" ht="12.75" customHeight="1">
      <c r="A516" s="381"/>
      <c r="B516" s="381"/>
      <c r="C516" s="381"/>
      <c r="D516" s="381"/>
      <c r="E516" s="381"/>
      <c r="F516" s="112"/>
      <c r="G516" s="112"/>
    </row>
    <row r="517" spans="1:9">
      <c r="A517" s="2" t="s">
        <v>370</v>
      </c>
      <c r="B517" s="112"/>
      <c r="C517" s="112"/>
      <c r="D517" s="112"/>
      <c r="E517" s="112"/>
      <c r="F517" s="112"/>
      <c r="G517" s="112"/>
    </row>
    <row r="518" spans="1:9">
      <c r="A518" s="2"/>
      <c r="B518" s="112"/>
      <c r="C518" s="112"/>
      <c r="D518" s="112"/>
      <c r="E518" s="112"/>
      <c r="F518" s="112"/>
      <c r="G518" s="112"/>
    </row>
    <row r="519" spans="1:9">
      <c r="A519" s="2"/>
      <c r="B519" s="112"/>
      <c r="C519" s="112"/>
      <c r="D519" s="112"/>
      <c r="E519" s="112"/>
      <c r="F519" s="112"/>
      <c r="G519" s="112"/>
    </row>
    <row r="520" spans="1:9">
      <c r="A520" s="2"/>
      <c r="B520" s="2"/>
      <c r="C520" s="2"/>
      <c r="D520" s="2"/>
      <c r="E520" s="323"/>
      <c r="F520" s="112"/>
      <c r="G520" s="112"/>
    </row>
    <row r="521" spans="1:9">
      <c r="A521" s="386"/>
      <c r="B521" s="112"/>
      <c r="C521" s="386"/>
      <c r="D521" s="386"/>
      <c r="E521" s="323"/>
      <c r="F521" s="112"/>
      <c r="G521" s="112"/>
    </row>
    <row r="522" spans="1:9">
      <c r="A522" s="387"/>
      <c r="B522" s="388"/>
      <c r="C522" s="393"/>
      <c r="D522" s="393"/>
      <c r="E522" s="389"/>
      <c r="F522" s="112"/>
      <c r="G522" s="112"/>
    </row>
    <row r="523" spans="1:9">
      <c r="A523" s="390" t="s">
        <v>371</v>
      </c>
      <c r="B523" s="391"/>
      <c r="C523" s="394" t="s">
        <v>372</v>
      </c>
      <c r="D523" s="394"/>
      <c r="E523" s="392"/>
      <c r="F523" s="112"/>
      <c r="G523" s="112"/>
    </row>
    <row r="524" spans="1:9">
      <c r="E524" s="112"/>
      <c r="F524" s="112"/>
      <c r="G524" s="112"/>
    </row>
    <row r="525" spans="1:9">
      <c r="E525" s="112"/>
      <c r="F525" s="112"/>
      <c r="G525" s="112"/>
    </row>
    <row r="526" spans="1:9">
      <c r="E526" s="112"/>
      <c r="F526" s="112"/>
      <c r="G526" s="112"/>
    </row>
    <row r="527" spans="1:9">
      <c r="E527" s="112"/>
      <c r="F527" s="55"/>
      <c r="G527" s="55"/>
    </row>
    <row r="528" spans="1:9">
      <c r="E528" s="112"/>
      <c r="F528" s="55"/>
      <c r="G528" s="55"/>
    </row>
    <row r="529" spans="5:7">
      <c r="E529" s="112"/>
      <c r="F529" s="55"/>
      <c r="G529" s="55"/>
    </row>
  </sheetData>
  <sheetProtection selectLockedCells="1" selectUnlockedCells="1"/>
  <mergeCells count="62">
    <mergeCell ref="C203:D203"/>
    <mergeCell ref="A1:D1"/>
    <mergeCell ref="A2:E2"/>
    <mergeCell ref="A3:E3"/>
    <mergeCell ref="A7:E7"/>
    <mergeCell ref="C77:D77"/>
    <mergeCell ref="A461:B461"/>
    <mergeCell ref="C209:D209"/>
    <mergeCell ref="C215:D215"/>
    <mergeCell ref="C221:D221"/>
    <mergeCell ref="C242:D242"/>
    <mergeCell ref="C250:D250"/>
    <mergeCell ref="A455:D455"/>
    <mergeCell ref="A456:B456"/>
    <mergeCell ref="A457:B457"/>
    <mergeCell ref="A458:B458"/>
    <mergeCell ref="A459:B459"/>
    <mergeCell ref="A460:B460"/>
    <mergeCell ref="A474:B474"/>
    <mergeCell ref="A462:B462"/>
    <mergeCell ref="A463:B463"/>
    <mergeCell ref="A464:B464"/>
    <mergeCell ref="A465:B465"/>
    <mergeCell ref="A466:B466"/>
    <mergeCell ref="A467:B467"/>
    <mergeCell ref="A468:B468"/>
    <mergeCell ref="A469:B469"/>
    <mergeCell ref="A470:B470"/>
    <mergeCell ref="A471:B471"/>
    <mergeCell ref="A473:D473"/>
    <mergeCell ref="A486:B486"/>
    <mergeCell ref="A475:B475"/>
    <mergeCell ref="A476:B476"/>
    <mergeCell ref="A477:B477"/>
    <mergeCell ref="A478:B478"/>
    <mergeCell ref="A479:B479"/>
    <mergeCell ref="A480:B480"/>
    <mergeCell ref="A481:B481"/>
    <mergeCell ref="A482:B482"/>
    <mergeCell ref="A483:B483"/>
    <mergeCell ref="A484:B484"/>
    <mergeCell ref="A485:B485"/>
    <mergeCell ref="A498:B498"/>
    <mergeCell ref="A487:B487"/>
    <mergeCell ref="A488:B488"/>
    <mergeCell ref="A489:B489"/>
    <mergeCell ref="A490:B490"/>
    <mergeCell ref="A491:B491"/>
    <mergeCell ref="A492:B492"/>
    <mergeCell ref="A493:B493"/>
    <mergeCell ref="A494:B494"/>
    <mergeCell ref="A495:B495"/>
    <mergeCell ref="A496:B496"/>
    <mergeCell ref="A497:B497"/>
    <mergeCell ref="C522:D522"/>
    <mergeCell ref="C523:D523"/>
    <mergeCell ref="A499:B499"/>
    <mergeCell ref="A500:B500"/>
    <mergeCell ref="A501:B501"/>
    <mergeCell ref="A502:B502"/>
    <mergeCell ref="A503:B503"/>
    <mergeCell ref="A508:D508"/>
  </mergeCells>
  <dataValidations count="4">
    <dataValidation allowBlank="1" showInputMessage="1" showErrorMessage="1" prompt="Corresponde al número de la cuenta de acuerdo al Plan de Cuentas emitido por el CONAC (DOF 22/11/2010)." sqref="A153 IW153 SS153 ACO153 AMK153 AWG153 BGC153 BPY153 BZU153 CJQ153 CTM153 DDI153 DNE153 DXA153 EGW153 EQS153 FAO153 FKK153 FUG153 GEC153 GNY153 GXU153 HHQ153 HRM153 IBI153 ILE153 IVA153 JEW153 JOS153 JYO153 KIK153 KSG153 LCC153 LLY153 LVU153 MFQ153 MPM153 MZI153 NJE153 NTA153 OCW153 OMS153 OWO153 PGK153 PQG153 QAC153 QJY153 QTU153 RDQ153 RNM153 RXI153 SHE153 SRA153 TAW153 TKS153 TUO153 UEK153 UOG153 UYC153 VHY153 VRU153 WBQ153 WLM153 WVI153 A65752 IW65745 SS65745 ACO65745 AMK65745 AWG65745 BGC65745 BPY65745 BZU65745 CJQ65745 CTM65745 DDI65745 DNE65745 DXA65745 EGW65745 EQS65745 FAO65745 FKK65745 FUG65745 GEC65745 GNY65745 GXU65745 HHQ65745 HRM65745 IBI65745 ILE65745 IVA65745 JEW65745 JOS65745 JYO65745 KIK65745 KSG65745 LCC65745 LLY65745 LVU65745 MFQ65745 MPM65745 MZI65745 NJE65745 NTA65745 OCW65745 OMS65745 OWO65745 PGK65745 PQG65745 QAC65745 QJY65745 QTU65745 RDQ65745 RNM65745 RXI65745 SHE65745 SRA65745 TAW65745 TKS65745 TUO65745 UEK65745 UOG65745 UYC65745 VHY65745 VRU65745 WBQ65745 WLM65745 WVI65745 A131288 IW131281 SS131281 ACO131281 AMK131281 AWG131281 BGC131281 BPY131281 BZU131281 CJQ131281 CTM131281 DDI131281 DNE131281 DXA131281 EGW131281 EQS131281 FAO131281 FKK131281 FUG131281 GEC131281 GNY131281 GXU131281 HHQ131281 HRM131281 IBI131281 ILE131281 IVA131281 JEW131281 JOS131281 JYO131281 KIK131281 KSG131281 LCC131281 LLY131281 LVU131281 MFQ131281 MPM131281 MZI131281 NJE131281 NTA131281 OCW131281 OMS131281 OWO131281 PGK131281 PQG131281 QAC131281 QJY131281 QTU131281 RDQ131281 RNM131281 RXI131281 SHE131281 SRA131281 TAW131281 TKS131281 TUO131281 UEK131281 UOG131281 UYC131281 VHY131281 VRU131281 WBQ131281 WLM131281 WVI131281 A196824 IW196817 SS196817 ACO196817 AMK196817 AWG196817 BGC196817 BPY196817 BZU196817 CJQ196817 CTM196817 DDI196817 DNE196817 DXA196817 EGW196817 EQS196817 FAO196817 FKK196817 FUG196817 GEC196817 GNY196817 GXU196817 HHQ196817 HRM196817 IBI196817 ILE196817 IVA196817 JEW196817 JOS196817 JYO196817 KIK196817 KSG196817 LCC196817 LLY196817 LVU196817 MFQ196817 MPM196817 MZI196817 NJE196817 NTA196817 OCW196817 OMS196817 OWO196817 PGK196817 PQG196817 QAC196817 QJY196817 QTU196817 RDQ196817 RNM196817 RXI196817 SHE196817 SRA196817 TAW196817 TKS196817 TUO196817 UEK196817 UOG196817 UYC196817 VHY196817 VRU196817 WBQ196817 WLM196817 WVI196817 A262360 IW262353 SS262353 ACO262353 AMK262353 AWG262353 BGC262353 BPY262353 BZU262353 CJQ262353 CTM262353 DDI262353 DNE262353 DXA262353 EGW262353 EQS262353 FAO262353 FKK262353 FUG262353 GEC262353 GNY262353 GXU262353 HHQ262353 HRM262353 IBI262353 ILE262353 IVA262353 JEW262353 JOS262353 JYO262353 KIK262353 KSG262353 LCC262353 LLY262353 LVU262353 MFQ262353 MPM262353 MZI262353 NJE262353 NTA262353 OCW262353 OMS262353 OWO262353 PGK262353 PQG262353 QAC262353 QJY262353 QTU262353 RDQ262353 RNM262353 RXI262353 SHE262353 SRA262353 TAW262353 TKS262353 TUO262353 UEK262353 UOG262353 UYC262353 VHY262353 VRU262353 WBQ262353 WLM262353 WVI262353 A327896 IW327889 SS327889 ACO327889 AMK327889 AWG327889 BGC327889 BPY327889 BZU327889 CJQ327889 CTM327889 DDI327889 DNE327889 DXA327889 EGW327889 EQS327889 FAO327889 FKK327889 FUG327889 GEC327889 GNY327889 GXU327889 HHQ327889 HRM327889 IBI327889 ILE327889 IVA327889 JEW327889 JOS327889 JYO327889 KIK327889 KSG327889 LCC327889 LLY327889 LVU327889 MFQ327889 MPM327889 MZI327889 NJE327889 NTA327889 OCW327889 OMS327889 OWO327889 PGK327889 PQG327889 QAC327889 QJY327889 QTU327889 RDQ327889 RNM327889 RXI327889 SHE327889 SRA327889 TAW327889 TKS327889 TUO327889 UEK327889 UOG327889 UYC327889 VHY327889 VRU327889 WBQ327889 WLM327889 WVI327889 A393432 IW393425 SS393425 ACO393425 AMK393425 AWG393425 BGC393425 BPY393425 BZU393425 CJQ393425 CTM393425 DDI393425 DNE393425 DXA393425 EGW393425 EQS393425 FAO393425 FKK393425 FUG393425 GEC393425 GNY393425 GXU393425 HHQ393425 HRM393425 IBI393425 ILE393425 IVA393425 JEW393425 JOS393425 JYO393425 KIK393425 KSG393425 LCC393425 LLY393425 LVU393425 MFQ393425 MPM393425 MZI393425 NJE393425 NTA393425 OCW393425 OMS393425 OWO393425 PGK393425 PQG393425 QAC393425 QJY393425 QTU393425 RDQ393425 RNM393425 RXI393425 SHE393425 SRA393425 TAW393425 TKS393425 TUO393425 UEK393425 UOG393425 UYC393425 VHY393425 VRU393425 WBQ393425 WLM393425 WVI393425 A458968 IW458961 SS458961 ACO458961 AMK458961 AWG458961 BGC458961 BPY458961 BZU458961 CJQ458961 CTM458961 DDI458961 DNE458961 DXA458961 EGW458961 EQS458961 FAO458961 FKK458961 FUG458961 GEC458961 GNY458961 GXU458961 HHQ458961 HRM458961 IBI458961 ILE458961 IVA458961 JEW458961 JOS458961 JYO458961 KIK458961 KSG458961 LCC458961 LLY458961 LVU458961 MFQ458961 MPM458961 MZI458961 NJE458961 NTA458961 OCW458961 OMS458961 OWO458961 PGK458961 PQG458961 QAC458961 QJY458961 QTU458961 RDQ458961 RNM458961 RXI458961 SHE458961 SRA458961 TAW458961 TKS458961 TUO458961 UEK458961 UOG458961 UYC458961 VHY458961 VRU458961 WBQ458961 WLM458961 WVI458961 A524504 IW524497 SS524497 ACO524497 AMK524497 AWG524497 BGC524497 BPY524497 BZU524497 CJQ524497 CTM524497 DDI524497 DNE524497 DXA524497 EGW524497 EQS524497 FAO524497 FKK524497 FUG524497 GEC524497 GNY524497 GXU524497 HHQ524497 HRM524497 IBI524497 ILE524497 IVA524497 JEW524497 JOS524497 JYO524497 KIK524497 KSG524497 LCC524497 LLY524497 LVU524497 MFQ524497 MPM524497 MZI524497 NJE524497 NTA524497 OCW524497 OMS524497 OWO524497 PGK524497 PQG524497 QAC524497 QJY524497 QTU524497 RDQ524497 RNM524497 RXI524497 SHE524497 SRA524497 TAW524497 TKS524497 TUO524497 UEK524497 UOG524497 UYC524497 VHY524497 VRU524497 WBQ524497 WLM524497 WVI524497 A590040 IW590033 SS590033 ACO590033 AMK590033 AWG590033 BGC590033 BPY590033 BZU590033 CJQ590033 CTM590033 DDI590033 DNE590033 DXA590033 EGW590033 EQS590033 FAO590033 FKK590033 FUG590033 GEC590033 GNY590033 GXU590033 HHQ590033 HRM590033 IBI590033 ILE590033 IVA590033 JEW590033 JOS590033 JYO590033 KIK590033 KSG590033 LCC590033 LLY590033 LVU590033 MFQ590033 MPM590033 MZI590033 NJE590033 NTA590033 OCW590033 OMS590033 OWO590033 PGK590033 PQG590033 QAC590033 QJY590033 QTU590033 RDQ590033 RNM590033 RXI590033 SHE590033 SRA590033 TAW590033 TKS590033 TUO590033 UEK590033 UOG590033 UYC590033 VHY590033 VRU590033 WBQ590033 WLM590033 WVI590033 A655576 IW655569 SS655569 ACO655569 AMK655569 AWG655569 BGC655569 BPY655569 BZU655569 CJQ655569 CTM655569 DDI655569 DNE655569 DXA655569 EGW655569 EQS655569 FAO655569 FKK655569 FUG655569 GEC655569 GNY655569 GXU655569 HHQ655569 HRM655569 IBI655569 ILE655569 IVA655569 JEW655569 JOS655569 JYO655569 KIK655569 KSG655569 LCC655569 LLY655569 LVU655569 MFQ655569 MPM655569 MZI655569 NJE655569 NTA655569 OCW655569 OMS655569 OWO655569 PGK655569 PQG655569 QAC655569 QJY655569 QTU655569 RDQ655569 RNM655569 RXI655569 SHE655569 SRA655569 TAW655569 TKS655569 TUO655569 UEK655569 UOG655569 UYC655569 VHY655569 VRU655569 WBQ655569 WLM655569 WVI655569 A721112 IW721105 SS721105 ACO721105 AMK721105 AWG721105 BGC721105 BPY721105 BZU721105 CJQ721105 CTM721105 DDI721105 DNE721105 DXA721105 EGW721105 EQS721105 FAO721105 FKK721105 FUG721105 GEC721105 GNY721105 GXU721105 HHQ721105 HRM721105 IBI721105 ILE721105 IVA721105 JEW721105 JOS721105 JYO721105 KIK721105 KSG721105 LCC721105 LLY721105 LVU721105 MFQ721105 MPM721105 MZI721105 NJE721105 NTA721105 OCW721105 OMS721105 OWO721105 PGK721105 PQG721105 QAC721105 QJY721105 QTU721105 RDQ721105 RNM721105 RXI721105 SHE721105 SRA721105 TAW721105 TKS721105 TUO721105 UEK721105 UOG721105 UYC721105 VHY721105 VRU721105 WBQ721105 WLM721105 WVI721105 A786648 IW786641 SS786641 ACO786641 AMK786641 AWG786641 BGC786641 BPY786641 BZU786641 CJQ786641 CTM786641 DDI786641 DNE786641 DXA786641 EGW786641 EQS786641 FAO786641 FKK786641 FUG786641 GEC786641 GNY786641 GXU786641 HHQ786641 HRM786641 IBI786641 ILE786641 IVA786641 JEW786641 JOS786641 JYO786641 KIK786641 KSG786641 LCC786641 LLY786641 LVU786641 MFQ786641 MPM786641 MZI786641 NJE786641 NTA786641 OCW786641 OMS786641 OWO786641 PGK786641 PQG786641 QAC786641 QJY786641 QTU786641 RDQ786641 RNM786641 RXI786641 SHE786641 SRA786641 TAW786641 TKS786641 TUO786641 UEK786641 UOG786641 UYC786641 VHY786641 VRU786641 WBQ786641 WLM786641 WVI786641 A852184 IW852177 SS852177 ACO852177 AMK852177 AWG852177 BGC852177 BPY852177 BZU852177 CJQ852177 CTM852177 DDI852177 DNE852177 DXA852177 EGW852177 EQS852177 FAO852177 FKK852177 FUG852177 GEC852177 GNY852177 GXU852177 HHQ852177 HRM852177 IBI852177 ILE852177 IVA852177 JEW852177 JOS852177 JYO852177 KIK852177 KSG852177 LCC852177 LLY852177 LVU852177 MFQ852177 MPM852177 MZI852177 NJE852177 NTA852177 OCW852177 OMS852177 OWO852177 PGK852177 PQG852177 QAC852177 QJY852177 QTU852177 RDQ852177 RNM852177 RXI852177 SHE852177 SRA852177 TAW852177 TKS852177 TUO852177 UEK852177 UOG852177 UYC852177 VHY852177 VRU852177 WBQ852177 WLM852177 WVI852177 A917720 IW917713 SS917713 ACO917713 AMK917713 AWG917713 BGC917713 BPY917713 BZU917713 CJQ917713 CTM917713 DDI917713 DNE917713 DXA917713 EGW917713 EQS917713 FAO917713 FKK917713 FUG917713 GEC917713 GNY917713 GXU917713 HHQ917713 HRM917713 IBI917713 ILE917713 IVA917713 JEW917713 JOS917713 JYO917713 KIK917713 KSG917713 LCC917713 LLY917713 LVU917713 MFQ917713 MPM917713 MZI917713 NJE917713 NTA917713 OCW917713 OMS917713 OWO917713 PGK917713 PQG917713 QAC917713 QJY917713 QTU917713 RDQ917713 RNM917713 RXI917713 SHE917713 SRA917713 TAW917713 TKS917713 TUO917713 UEK917713 UOG917713 UYC917713 VHY917713 VRU917713 WBQ917713 WLM917713 WVI917713 A983256 IW983249 SS983249 ACO983249 AMK983249 AWG983249 BGC983249 BPY983249 BZU983249 CJQ983249 CTM983249 DDI983249 DNE983249 DXA983249 EGW983249 EQS983249 FAO983249 FKK983249 FUG983249 GEC983249 GNY983249 GXU983249 HHQ983249 HRM983249 IBI983249 ILE983249 IVA983249 JEW983249 JOS983249 JYO983249 KIK983249 KSG983249 LCC983249 LLY983249 LVU983249 MFQ983249 MPM983249 MZI983249 NJE983249 NTA983249 OCW983249 OMS983249 OWO983249 PGK983249 PQG983249 QAC983249 QJY983249 QTU983249 RDQ983249 RNM983249 RXI983249 SHE983249 SRA983249 TAW983249 TKS983249 TUO983249 UEK983249 UOG983249 UYC983249 VHY983249 VRU983249 WBQ983249 WLM983249 WVI983249">
      <formula1>0</formula1>
      <formula2>0</formula2>
    </dataValidation>
    <dataValidation allowBlank="1" showInputMessage="1" showErrorMessage="1" prompt="Especificar origen de dicho recurso: Federal, Estatal, Municipal, Particulares." sqref="C199 IY189:IY191 SU189:SU191 ACQ189:ACQ191 AMM189:AMM191 AWI189:AWI191 BGE189:BGE191 BQA189:BQA191 BZW189:BZW191 CJS189:CJS191 CTO189:CTO191 DDK189:DDK191 DNG189:DNG191 DXC189:DXC191 EGY189:EGY191 EQU189:EQU191 FAQ189:FAQ191 FKM189:FKM191 FUI189:FUI191 GEE189:GEE191 GOA189:GOA191 GXW189:GXW191 HHS189:HHS191 HRO189:HRO191 IBK189:IBK191 ILG189:ILG191 IVC189:IVC191 JEY189:JEY191 JOU189:JOU191 JYQ189:JYQ191 KIM189:KIM191 KSI189:KSI191 LCE189:LCE191 LMA189:LMA191 LVW189:LVW191 MFS189:MFS191 MPO189:MPO191 MZK189:MZK191 NJG189:NJG191 NTC189:NTC191 OCY189:OCY191 OMU189:OMU191 OWQ189:OWQ191 PGM189:PGM191 PQI189:PQI191 QAE189:QAE191 QKA189:QKA191 QTW189:QTW191 RDS189:RDS191 RNO189:RNO191 RXK189:RXK191 SHG189:SHG191 SRC189:SRC191 TAY189:TAY191 TKU189:TKU191 TUQ189:TUQ191 UEM189:UEM191 UOI189:UOI191 UYE189:UYE191 VIA189:VIA191 VRW189:VRW191 WBS189:WBS191 WLO189:WLO191 WVK189:WVK191 C65779 IY65772 SU65772 ACQ65772 AMM65772 AWI65772 BGE65772 BQA65772 BZW65772 CJS65772 CTO65772 DDK65772 DNG65772 DXC65772 EGY65772 EQU65772 FAQ65772 FKM65772 FUI65772 GEE65772 GOA65772 GXW65772 HHS65772 HRO65772 IBK65772 ILG65772 IVC65772 JEY65772 JOU65772 JYQ65772 KIM65772 KSI65772 LCE65772 LMA65772 LVW65772 MFS65772 MPO65772 MZK65772 NJG65772 NTC65772 OCY65772 OMU65772 OWQ65772 PGM65772 PQI65772 QAE65772 QKA65772 QTW65772 RDS65772 RNO65772 RXK65772 SHG65772 SRC65772 TAY65772 TKU65772 TUQ65772 UEM65772 UOI65772 UYE65772 VIA65772 VRW65772 WBS65772 WLO65772 WVK65772 C131315 IY131308 SU131308 ACQ131308 AMM131308 AWI131308 BGE131308 BQA131308 BZW131308 CJS131308 CTO131308 DDK131308 DNG131308 DXC131308 EGY131308 EQU131308 FAQ131308 FKM131308 FUI131308 GEE131308 GOA131308 GXW131308 HHS131308 HRO131308 IBK131308 ILG131308 IVC131308 JEY131308 JOU131308 JYQ131308 KIM131308 KSI131308 LCE131308 LMA131308 LVW131308 MFS131308 MPO131308 MZK131308 NJG131308 NTC131308 OCY131308 OMU131308 OWQ131308 PGM131308 PQI131308 QAE131308 QKA131308 QTW131308 RDS131308 RNO131308 RXK131308 SHG131308 SRC131308 TAY131308 TKU131308 TUQ131308 UEM131308 UOI131308 UYE131308 VIA131308 VRW131308 WBS131308 WLO131308 WVK131308 C196851 IY196844 SU196844 ACQ196844 AMM196844 AWI196844 BGE196844 BQA196844 BZW196844 CJS196844 CTO196844 DDK196844 DNG196844 DXC196844 EGY196844 EQU196844 FAQ196844 FKM196844 FUI196844 GEE196844 GOA196844 GXW196844 HHS196844 HRO196844 IBK196844 ILG196844 IVC196844 JEY196844 JOU196844 JYQ196844 KIM196844 KSI196844 LCE196844 LMA196844 LVW196844 MFS196844 MPO196844 MZK196844 NJG196844 NTC196844 OCY196844 OMU196844 OWQ196844 PGM196844 PQI196844 QAE196844 QKA196844 QTW196844 RDS196844 RNO196844 RXK196844 SHG196844 SRC196844 TAY196844 TKU196844 TUQ196844 UEM196844 UOI196844 UYE196844 VIA196844 VRW196844 WBS196844 WLO196844 WVK196844 C262387 IY262380 SU262380 ACQ262380 AMM262380 AWI262380 BGE262380 BQA262380 BZW262380 CJS262380 CTO262380 DDK262380 DNG262380 DXC262380 EGY262380 EQU262380 FAQ262380 FKM262380 FUI262380 GEE262380 GOA262380 GXW262380 HHS262380 HRO262380 IBK262380 ILG262380 IVC262380 JEY262380 JOU262380 JYQ262380 KIM262380 KSI262380 LCE262380 LMA262380 LVW262380 MFS262380 MPO262380 MZK262380 NJG262380 NTC262380 OCY262380 OMU262380 OWQ262380 PGM262380 PQI262380 QAE262380 QKA262380 QTW262380 RDS262380 RNO262380 RXK262380 SHG262380 SRC262380 TAY262380 TKU262380 TUQ262380 UEM262380 UOI262380 UYE262380 VIA262380 VRW262380 WBS262380 WLO262380 WVK262380 C327923 IY327916 SU327916 ACQ327916 AMM327916 AWI327916 BGE327916 BQA327916 BZW327916 CJS327916 CTO327916 DDK327916 DNG327916 DXC327916 EGY327916 EQU327916 FAQ327916 FKM327916 FUI327916 GEE327916 GOA327916 GXW327916 HHS327916 HRO327916 IBK327916 ILG327916 IVC327916 JEY327916 JOU327916 JYQ327916 KIM327916 KSI327916 LCE327916 LMA327916 LVW327916 MFS327916 MPO327916 MZK327916 NJG327916 NTC327916 OCY327916 OMU327916 OWQ327916 PGM327916 PQI327916 QAE327916 QKA327916 QTW327916 RDS327916 RNO327916 RXK327916 SHG327916 SRC327916 TAY327916 TKU327916 TUQ327916 UEM327916 UOI327916 UYE327916 VIA327916 VRW327916 WBS327916 WLO327916 WVK327916 C393459 IY393452 SU393452 ACQ393452 AMM393452 AWI393452 BGE393452 BQA393452 BZW393452 CJS393452 CTO393452 DDK393452 DNG393452 DXC393452 EGY393452 EQU393452 FAQ393452 FKM393452 FUI393452 GEE393452 GOA393452 GXW393452 HHS393452 HRO393452 IBK393452 ILG393452 IVC393452 JEY393452 JOU393452 JYQ393452 KIM393452 KSI393452 LCE393452 LMA393452 LVW393452 MFS393452 MPO393452 MZK393452 NJG393452 NTC393452 OCY393452 OMU393452 OWQ393452 PGM393452 PQI393452 QAE393452 QKA393452 QTW393452 RDS393452 RNO393452 RXK393452 SHG393452 SRC393452 TAY393452 TKU393452 TUQ393452 UEM393452 UOI393452 UYE393452 VIA393452 VRW393452 WBS393452 WLO393452 WVK393452 C458995 IY458988 SU458988 ACQ458988 AMM458988 AWI458988 BGE458988 BQA458988 BZW458988 CJS458988 CTO458988 DDK458988 DNG458988 DXC458988 EGY458988 EQU458988 FAQ458988 FKM458988 FUI458988 GEE458988 GOA458988 GXW458988 HHS458988 HRO458988 IBK458988 ILG458988 IVC458988 JEY458988 JOU458988 JYQ458988 KIM458988 KSI458988 LCE458988 LMA458988 LVW458988 MFS458988 MPO458988 MZK458988 NJG458988 NTC458988 OCY458988 OMU458988 OWQ458988 PGM458988 PQI458988 QAE458988 QKA458988 QTW458988 RDS458988 RNO458988 RXK458988 SHG458988 SRC458988 TAY458988 TKU458988 TUQ458988 UEM458988 UOI458988 UYE458988 VIA458988 VRW458988 WBS458988 WLO458988 WVK458988 C524531 IY524524 SU524524 ACQ524524 AMM524524 AWI524524 BGE524524 BQA524524 BZW524524 CJS524524 CTO524524 DDK524524 DNG524524 DXC524524 EGY524524 EQU524524 FAQ524524 FKM524524 FUI524524 GEE524524 GOA524524 GXW524524 HHS524524 HRO524524 IBK524524 ILG524524 IVC524524 JEY524524 JOU524524 JYQ524524 KIM524524 KSI524524 LCE524524 LMA524524 LVW524524 MFS524524 MPO524524 MZK524524 NJG524524 NTC524524 OCY524524 OMU524524 OWQ524524 PGM524524 PQI524524 QAE524524 QKA524524 QTW524524 RDS524524 RNO524524 RXK524524 SHG524524 SRC524524 TAY524524 TKU524524 TUQ524524 UEM524524 UOI524524 UYE524524 VIA524524 VRW524524 WBS524524 WLO524524 WVK524524 C590067 IY590060 SU590060 ACQ590060 AMM590060 AWI590060 BGE590060 BQA590060 BZW590060 CJS590060 CTO590060 DDK590060 DNG590060 DXC590060 EGY590060 EQU590060 FAQ590060 FKM590060 FUI590060 GEE590060 GOA590060 GXW590060 HHS590060 HRO590060 IBK590060 ILG590060 IVC590060 JEY590060 JOU590060 JYQ590060 KIM590060 KSI590060 LCE590060 LMA590060 LVW590060 MFS590060 MPO590060 MZK590060 NJG590060 NTC590060 OCY590060 OMU590060 OWQ590060 PGM590060 PQI590060 QAE590060 QKA590060 QTW590060 RDS590060 RNO590060 RXK590060 SHG590060 SRC590060 TAY590060 TKU590060 TUQ590060 UEM590060 UOI590060 UYE590060 VIA590060 VRW590060 WBS590060 WLO590060 WVK590060 C655603 IY655596 SU655596 ACQ655596 AMM655596 AWI655596 BGE655596 BQA655596 BZW655596 CJS655596 CTO655596 DDK655596 DNG655596 DXC655596 EGY655596 EQU655596 FAQ655596 FKM655596 FUI655596 GEE655596 GOA655596 GXW655596 HHS655596 HRO655596 IBK655596 ILG655596 IVC655596 JEY655596 JOU655596 JYQ655596 KIM655596 KSI655596 LCE655596 LMA655596 LVW655596 MFS655596 MPO655596 MZK655596 NJG655596 NTC655596 OCY655596 OMU655596 OWQ655596 PGM655596 PQI655596 QAE655596 QKA655596 QTW655596 RDS655596 RNO655596 RXK655596 SHG655596 SRC655596 TAY655596 TKU655596 TUQ655596 UEM655596 UOI655596 UYE655596 VIA655596 VRW655596 WBS655596 WLO655596 WVK655596 C721139 IY721132 SU721132 ACQ721132 AMM721132 AWI721132 BGE721132 BQA721132 BZW721132 CJS721132 CTO721132 DDK721132 DNG721132 DXC721132 EGY721132 EQU721132 FAQ721132 FKM721132 FUI721132 GEE721132 GOA721132 GXW721132 HHS721132 HRO721132 IBK721132 ILG721132 IVC721132 JEY721132 JOU721132 JYQ721132 KIM721132 KSI721132 LCE721132 LMA721132 LVW721132 MFS721132 MPO721132 MZK721132 NJG721132 NTC721132 OCY721132 OMU721132 OWQ721132 PGM721132 PQI721132 QAE721132 QKA721132 QTW721132 RDS721132 RNO721132 RXK721132 SHG721132 SRC721132 TAY721132 TKU721132 TUQ721132 UEM721132 UOI721132 UYE721132 VIA721132 VRW721132 WBS721132 WLO721132 WVK721132 C786675 IY786668 SU786668 ACQ786668 AMM786668 AWI786668 BGE786668 BQA786668 BZW786668 CJS786668 CTO786668 DDK786668 DNG786668 DXC786668 EGY786668 EQU786668 FAQ786668 FKM786668 FUI786668 GEE786668 GOA786668 GXW786668 HHS786668 HRO786668 IBK786668 ILG786668 IVC786668 JEY786668 JOU786668 JYQ786668 KIM786668 KSI786668 LCE786668 LMA786668 LVW786668 MFS786668 MPO786668 MZK786668 NJG786668 NTC786668 OCY786668 OMU786668 OWQ786668 PGM786668 PQI786668 QAE786668 QKA786668 QTW786668 RDS786668 RNO786668 RXK786668 SHG786668 SRC786668 TAY786668 TKU786668 TUQ786668 UEM786668 UOI786668 UYE786668 VIA786668 VRW786668 WBS786668 WLO786668 WVK786668 C852211 IY852204 SU852204 ACQ852204 AMM852204 AWI852204 BGE852204 BQA852204 BZW852204 CJS852204 CTO852204 DDK852204 DNG852204 DXC852204 EGY852204 EQU852204 FAQ852204 FKM852204 FUI852204 GEE852204 GOA852204 GXW852204 HHS852204 HRO852204 IBK852204 ILG852204 IVC852204 JEY852204 JOU852204 JYQ852204 KIM852204 KSI852204 LCE852204 LMA852204 LVW852204 MFS852204 MPO852204 MZK852204 NJG852204 NTC852204 OCY852204 OMU852204 OWQ852204 PGM852204 PQI852204 QAE852204 QKA852204 QTW852204 RDS852204 RNO852204 RXK852204 SHG852204 SRC852204 TAY852204 TKU852204 TUQ852204 UEM852204 UOI852204 UYE852204 VIA852204 VRW852204 WBS852204 WLO852204 WVK852204 C917747 IY917740 SU917740 ACQ917740 AMM917740 AWI917740 BGE917740 BQA917740 BZW917740 CJS917740 CTO917740 DDK917740 DNG917740 DXC917740 EGY917740 EQU917740 FAQ917740 FKM917740 FUI917740 GEE917740 GOA917740 GXW917740 HHS917740 HRO917740 IBK917740 ILG917740 IVC917740 JEY917740 JOU917740 JYQ917740 KIM917740 KSI917740 LCE917740 LMA917740 LVW917740 MFS917740 MPO917740 MZK917740 NJG917740 NTC917740 OCY917740 OMU917740 OWQ917740 PGM917740 PQI917740 QAE917740 QKA917740 QTW917740 RDS917740 RNO917740 RXK917740 SHG917740 SRC917740 TAY917740 TKU917740 TUQ917740 UEM917740 UOI917740 UYE917740 VIA917740 VRW917740 WBS917740 WLO917740 WVK917740 C983283 IY983276 SU983276 ACQ983276 AMM983276 AWI983276 BGE983276 BQA983276 BZW983276 CJS983276 CTO983276 DDK983276 DNG983276 DXC983276 EGY983276 EQU983276 FAQ983276 FKM983276 FUI983276 GEE983276 GOA983276 GXW983276 HHS983276 HRO983276 IBK983276 ILG983276 IVC983276 JEY983276 JOU983276 JYQ983276 KIM983276 KSI983276 LCE983276 LMA983276 LVW983276 MFS983276 MPO983276 MZK983276 NJG983276 NTC983276 OCY983276 OMU983276 OWQ983276 PGM983276 PQI983276 QAE983276 QKA983276 QTW983276 RDS983276 RNO983276 RXK983276 SHG983276 SRC983276 TAY983276 TKU983276 TUQ983276 UEM983276 UOI983276 UYE983276 VIA983276 VRW983276 WBS983276 WLO983276 WVK983276 C205 IY198 SU198 ACQ198 AMM198 AWI198 BGE198 BQA198 BZW198 CJS198 CTO198 DDK198 DNG198 DXC198 EGY198 EQU198 FAQ198 FKM198 FUI198 GEE198 GOA198 GXW198 HHS198 HRO198 IBK198 ILG198 IVC198 JEY198 JOU198 JYQ198 KIM198 KSI198 LCE198 LMA198 LVW198 MFS198 MPO198 MZK198 NJG198 NTC198 OCY198 OMU198 OWQ198 PGM198 PQI198 QAE198 QKA198 QTW198 RDS198 RNO198 RXK198 SHG198 SRC198 TAY198 TKU198 TUQ198 UEM198 UOI198 UYE198 VIA198 VRW198 WBS198 WLO198 WVK198 C65785 IY65778 SU65778 ACQ65778 AMM65778 AWI65778 BGE65778 BQA65778 BZW65778 CJS65778 CTO65778 DDK65778 DNG65778 DXC65778 EGY65778 EQU65778 FAQ65778 FKM65778 FUI65778 GEE65778 GOA65778 GXW65778 HHS65778 HRO65778 IBK65778 ILG65778 IVC65778 JEY65778 JOU65778 JYQ65778 KIM65778 KSI65778 LCE65778 LMA65778 LVW65778 MFS65778 MPO65778 MZK65778 NJG65778 NTC65778 OCY65778 OMU65778 OWQ65778 PGM65778 PQI65778 QAE65778 QKA65778 QTW65778 RDS65778 RNO65778 RXK65778 SHG65778 SRC65778 TAY65778 TKU65778 TUQ65778 UEM65778 UOI65778 UYE65778 VIA65778 VRW65778 WBS65778 WLO65778 WVK65778 C131321 IY131314 SU131314 ACQ131314 AMM131314 AWI131314 BGE131314 BQA131314 BZW131314 CJS131314 CTO131314 DDK131314 DNG131314 DXC131314 EGY131314 EQU131314 FAQ131314 FKM131314 FUI131314 GEE131314 GOA131314 GXW131314 HHS131314 HRO131314 IBK131314 ILG131314 IVC131314 JEY131314 JOU131314 JYQ131314 KIM131314 KSI131314 LCE131314 LMA131314 LVW131314 MFS131314 MPO131314 MZK131314 NJG131314 NTC131314 OCY131314 OMU131314 OWQ131314 PGM131314 PQI131314 QAE131314 QKA131314 QTW131314 RDS131314 RNO131314 RXK131314 SHG131314 SRC131314 TAY131314 TKU131314 TUQ131314 UEM131314 UOI131314 UYE131314 VIA131314 VRW131314 WBS131314 WLO131314 WVK131314 C196857 IY196850 SU196850 ACQ196850 AMM196850 AWI196850 BGE196850 BQA196850 BZW196850 CJS196850 CTO196850 DDK196850 DNG196850 DXC196850 EGY196850 EQU196850 FAQ196850 FKM196850 FUI196850 GEE196850 GOA196850 GXW196850 HHS196850 HRO196850 IBK196850 ILG196850 IVC196850 JEY196850 JOU196850 JYQ196850 KIM196850 KSI196850 LCE196850 LMA196850 LVW196850 MFS196850 MPO196850 MZK196850 NJG196850 NTC196850 OCY196850 OMU196850 OWQ196850 PGM196850 PQI196850 QAE196850 QKA196850 QTW196850 RDS196850 RNO196850 RXK196850 SHG196850 SRC196850 TAY196850 TKU196850 TUQ196850 UEM196850 UOI196850 UYE196850 VIA196850 VRW196850 WBS196850 WLO196850 WVK196850 C262393 IY262386 SU262386 ACQ262386 AMM262386 AWI262386 BGE262386 BQA262386 BZW262386 CJS262386 CTO262386 DDK262386 DNG262386 DXC262386 EGY262386 EQU262386 FAQ262386 FKM262386 FUI262386 GEE262386 GOA262386 GXW262386 HHS262386 HRO262386 IBK262386 ILG262386 IVC262386 JEY262386 JOU262386 JYQ262386 KIM262386 KSI262386 LCE262386 LMA262386 LVW262386 MFS262386 MPO262386 MZK262386 NJG262386 NTC262386 OCY262386 OMU262386 OWQ262386 PGM262386 PQI262386 QAE262386 QKA262386 QTW262386 RDS262386 RNO262386 RXK262386 SHG262386 SRC262386 TAY262386 TKU262386 TUQ262386 UEM262386 UOI262386 UYE262386 VIA262386 VRW262386 WBS262386 WLO262386 WVK262386 C327929 IY327922 SU327922 ACQ327922 AMM327922 AWI327922 BGE327922 BQA327922 BZW327922 CJS327922 CTO327922 DDK327922 DNG327922 DXC327922 EGY327922 EQU327922 FAQ327922 FKM327922 FUI327922 GEE327922 GOA327922 GXW327922 HHS327922 HRO327922 IBK327922 ILG327922 IVC327922 JEY327922 JOU327922 JYQ327922 KIM327922 KSI327922 LCE327922 LMA327922 LVW327922 MFS327922 MPO327922 MZK327922 NJG327922 NTC327922 OCY327922 OMU327922 OWQ327922 PGM327922 PQI327922 QAE327922 QKA327922 QTW327922 RDS327922 RNO327922 RXK327922 SHG327922 SRC327922 TAY327922 TKU327922 TUQ327922 UEM327922 UOI327922 UYE327922 VIA327922 VRW327922 WBS327922 WLO327922 WVK327922 C393465 IY393458 SU393458 ACQ393458 AMM393458 AWI393458 BGE393458 BQA393458 BZW393458 CJS393458 CTO393458 DDK393458 DNG393458 DXC393458 EGY393458 EQU393458 FAQ393458 FKM393458 FUI393458 GEE393458 GOA393458 GXW393458 HHS393458 HRO393458 IBK393458 ILG393458 IVC393458 JEY393458 JOU393458 JYQ393458 KIM393458 KSI393458 LCE393458 LMA393458 LVW393458 MFS393458 MPO393458 MZK393458 NJG393458 NTC393458 OCY393458 OMU393458 OWQ393458 PGM393458 PQI393458 QAE393458 QKA393458 QTW393458 RDS393458 RNO393458 RXK393458 SHG393458 SRC393458 TAY393458 TKU393458 TUQ393458 UEM393458 UOI393458 UYE393458 VIA393458 VRW393458 WBS393458 WLO393458 WVK393458 C459001 IY458994 SU458994 ACQ458994 AMM458994 AWI458994 BGE458994 BQA458994 BZW458994 CJS458994 CTO458994 DDK458994 DNG458994 DXC458994 EGY458994 EQU458994 FAQ458994 FKM458994 FUI458994 GEE458994 GOA458994 GXW458994 HHS458994 HRO458994 IBK458994 ILG458994 IVC458994 JEY458994 JOU458994 JYQ458994 KIM458994 KSI458994 LCE458994 LMA458994 LVW458994 MFS458994 MPO458994 MZK458994 NJG458994 NTC458994 OCY458994 OMU458994 OWQ458994 PGM458994 PQI458994 QAE458994 QKA458994 QTW458994 RDS458994 RNO458994 RXK458994 SHG458994 SRC458994 TAY458994 TKU458994 TUQ458994 UEM458994 UOI458994 UYE458994 VIA458994 VRW458994 WBS458994 WLO458994 WVK458994 C524537 IY524530 SU524530 ACQ524530 AMM524530 AWI524530 BGE524530 BQA524530 BZW524530 CJS524530 CTO524530 DDK524530 DNG524530 DXC524530 EGY524530 EQU524530 FAQ524530 FKM524530 FUI524530 GEE524530 GOA524530 GXW524530 HHS524530 HRO524530 IBK524530 ILG524530 IVC524530 JEY524530 JOU524530 JYQ524530 KIM524530 KSI524530 LCE524530 LMA524530 LVW524530 MFS524530 MPO524530 MZK524530 NJG524530 NTC524530 OCY524530 OMU524530 OWQ524530 PGM524530 PQI524530 QAE524530 QKA524530 QTW524530 RDS524530 RNO524530 RXK524530 SHG524530 SRC524530 TAY524530 TKU524530 TUQ524530 UEM524530 UOI524530 UYE524530 VIA524530 VRW524530 WBS524530 WLO524530 WVK524530 C590073 IY590066 SU590066 ACQ590066 AMM590066 AWI590066 BGE590066 BQA590066 BZW590066 CJS590066 CTO590066 DDK590066 DNG590066 DXC590066 EGY590066 EQU590066 FAQ590066 FKM590066 FUI590066 GEE590066 GOA590066 GXW590066 HHS590066 HRO590066 IBK590066 ILG590066 IVC590066 JEY590066 JOU590066 JYQ590066 KIM590066 KSI590066 LCE590066 LMA590066 LVW590066 MFS590066 MPO590066 MZK590066 NJG590066 NTC590066 OCY590066 OMU590066 OWQ590066 PGM590066 PQI590066 QAE590066 QKA590066 QTW590066 RDS590066 RNO590066 RXK590066 SHG590066 SRC590066 TAY590066 TKU590066 TUQ590066 UEM590066 UOI590066 UYE590066 VIA590066 VRW590066 WBS590066 WLO590066 WVK590066 C655609 IY655602 SU655602 ACQ655602 AMM655602 AWI655602 BGE655602 BQA655602 BZW655602 CJS655602 CTO655602 DDK655602 DNG655602 DXC655602 EGY655602 EQU655602 FAQ655602 FKM655602 FUI655602 GEE655602 GOA655602 GXW655602 HHS655602 HRO655602 IBK655602 ILG655602 IVC655602 JEY655602 JOU655602 JYQ655602 KIM655602 KSI655602 LCE655602 LMA655602 LVW655602 MFS655602 MPO655602 MZK655602 NJG655602 NTC655602 OCY655602 OMU655602 OWQ655602 PGM655602 PQI655602 QAE655602 QKA655602 QTW655602 RDS655602 RNO655602 RXK655602 SHG655602 SRC655602 TAY655602 TKU655602 TUQ655602 UEM655602 UOI655602 UYE655602 VIA655602 VRW655602 WBS655602 WLO655602 WVK655602 C721145 IY721138 SU721138 ACQ721138 AMM721138 AWI721138 BGE721138 BQA721138 BZW721138 CJS721138 CTO721138 DDK721138 DNG721138 DXC721138 EGY721138 EQU721138 FAQ721138 FKM721138 FUI721138 GEE721138 GOA721138 GXW721138 HHS721138 HRO721138 IBK721138 ILG721138 IVC721138 JEY721138 JOU721138 JYQ721138 KIM721138 KSI721138 LCE721138 LMA721138 LVW721138 MFS721138 MPO721138 MZK721138 NJG721138 NTC721138 OCY721138 OMU721138 OWQ721138 PGM721138 PQI721138 QAE721138 QKA721138 QTW721138 RDS721138 RNO721138 RXK721138 SHG721138 SRC721138 TAY721138 TKU721138 TUQ721138 UEM721138 UOI721138 UYE721138 VIA721138 VRW721138 WBS721138 WLO721138 WVK721138 C786681 IY786674 SU786674 ACQ786674 AMM786674 AWI786674 BGE786674 BQA786674 BZW786674 CJS786674 CTO786674 DDK786674 DNG786674 DXC786674 EGY786674 EQU786674 FAQ786674 FKM786674 FUI786674 GEE786674 GOA786674 GXW786674 HHS786674 HRO786674 IBK786674 ILG786674 IVC786674 JEY786674 JOU786674 JYQ786674 KIM786674 KSI786674 LCE786674 LMA786674 LVW786674 MFS786674 MPO786674 MZK786674 NJG786674 NTC786674 OCY786674 OMU786674 OWQ786674 PGM786674 PQI786674 QAE786674 QKA786674 QTW786674 RDS786674 RNO786674 RXK786674 SHG786674 SRC786674 TAY786674 TKU786674 TUQ786674 UEM786674 UOI786674 UYE786674 VIA786674 VRW786674 WBS786674 WLO786674 WVK786674 C852217 IY852210 SU852210 ACQ852210 AMM852210 AWI852210 BGE852210 BQA852210 BZW852210 CJS852210 CTO852210 DDK852210 DNG852210 DXC852210 EGY852210 EQU852210 FAQ852210 FKM852210 FUI852210 GEE852210 GOA852210 GXW852210 HHS852210 HRO852210 IBK852210 ILG852210 IVC852210 JEY852210 JOU852210 JYQ852210 KIM852210 KSI852210 LCE852210 LMA852210 LVW852210 MFS852210 MPO852210 MZK852210 NJG852210 NTC852210 OCY852210 OMU852210 OWQ852210 PGM852210 PQI852210 QAE852210 QKA852210 QTW852210 RDS852210 RNO852210 RXK852210 SHG852210 SRC852210 TAY852210 TKU852210 TUQ852210 UEM852210 UOI852210 UYE852210 VIA852210 VRW852210 WBS852210 WLO852210 WVK852210 C917753 IY917746 SU917746 ACQ917746 AMM917746 AWI917746 BGE917746 BQA917746 BZW917746 CJS917746 CTO917746 DDK917746 DNG917746 DXC917746 EGY917746 EQU917746 FAQ917746 FKM917746 FUI917746 GEE917746 GOA917746 GXW917746 HHS917746 HRO917746 IBK917746 ILG917746 IVC917746 JEY917746 JOU917746 JYQ917746 KIM917746 KSI917746 LCE917746 LMA917746 LVW917746 MFS917746 MPO917746 MZK917746 NJG917746 NTC917746 OCY917746 OMU917746 OWQ917746 PGM917746 PQI917746 QAE917746 QKA917746 QTW917746 RDS917746 RNO917746 RXK917746 SHG917746 SRC917746 TAY917746 TKU917746 TUQ917746 UEM917746 UOI917746 UYE917746 VIA917746 VRW917746 WBS917746 WLO917746 WVK917746 C983289 IY983282 SU983282 ACQ983282 AMM983282 AWI983282 BGE983282 BQA983282 BZW983282 CJS983282 CTO983282 DDK983282 DNG983282 DXC983282 EGY983282 EQU983282 FAQ983282 FKM983282 FUI983282 GEE983282 GOA983282 GXW983282 HHS983282 HRO983282 IBK983282 ILG983282 IVC983282 JEY983282 JOU983282 JYQ983282 KIM983282 KSI983282 LCE983282 LMA983282 LVW983282 MFS983282 MPO983282 MZK983282 NJG983282 NTC983282 OCY983282 OMU983282 OWQ983282 PGM983282 PQI983282 QAE983282 QKA983282 QTW983282 RDS983282 RNO983282 RXK983282 SHG983282 SRC983282 TAY983282 TKU983282 TUQ983282 UEM983282 UOI983282 UYE983282 VIA983282 VRW983282 WBS983282 WLO983282 WVK983282 C211 IY204 SU204 ACQ204 AMM204 AWI204 BGE204 BQA204 BZW204 CJS204 CTO204 DDK204 DNG204 DXC204 EGY204 EQU204 FAQ204 FKM204 FUI204 GEE204 GOA204 GXW204 HHS204 HRO204 IBK204 ILG204 IVC204 JEY204 JOU204 JYQ204 KIM204 KSI204 LCE204 LMA204 LVW204 MFS204 MPO204 MZK204 NJG204 NTC204 OCY204 OMU204 OWQ204 PGM204 PQI204 QAE204 QKA204 QTW204 RDS204 RNO204 RXK204 SHG204 SRC204 TAY204 TKU204 TUQ204 UEM204 UOI204 UYE204 VIA204 VRW204 WBS204 WLO204 WVK204 C65791 IY65784 SU65784 ACQ65784 AMM65784 AWI65784 BGE65784 BQA65784 BZW65784 CJS65784 CTO65784 DDK65784 DNG65784 DXC65784 EGY65784 EQU65784 FAQ65784 FKM65784 FUI65784 GEE65784 GOA65784 GXW65784 HHS65784 HRO65784 IBK65784 ILG65784 IVC65784 JEY65784 JOU65784 JYQ65784 KIM65784 KSI65784 LCE65784 LMA65784 LVW65784 MFS65784 MPO65784 MZK65784 NJG65784 NTC65784 OCY65784 OMU65784 OWQ65784 PGM65784 PQI65784 QAE65784 QKA65784 QTW65784 RDS65784 RNO65784 RXK65784 SHG65784 SRC65784 TAY65784 TKU65784 TUQ65784 UEM65784 UOI65784 UYE65784 VIA65784 VRW65784 WBS65784 WLO65784 WVK65784 C131327 IY131320 SU131320 ACQ131320 AMM131320 AWI131320 BGE131320 BQA131320 BZW131320 CJS131320 CTO131320 DDK131320 DNG131320 DXC131320 EGY131320 EQU131320 FAQ131320 FKM131320 FUI131320 GEE131320 GOA131320 GXW131320 HHS131320 HRO131320 IBK131320 ILG131320 IVC131320 JEY131320 JOU131320 JYQ131320 KIM131320 KSI131320 LCE131320 LMA131320 LVW131320 MFS131320 MPO131320 MZK131320 NJG131320 NTC131320 OCY131320 OMU131320 OWQ131320 PGM131320 PQI131320 QAE131320 QKA131320 QTW131320 RDS131320 RNO131320 RXK131320 SHG131320 SRC131320 TAY131320 TKU131320 TUQ131320 UEM131320 UOI131320 UYE131320 VIA131320 VRW131320 WBS131320 WLO131320 WVK131320 C196863 IY196856 SU196856 ACQ196856 AMM196856 AWI196856 BGE196856 BQA196856 BZW196856 CJS196856 CTO196856 DDK196856 DNG196856 DXC196856 EGY196856 EQU196856 FAQ196856 FKM196856 FUI196856 GEE196856 GOA196856 GXW196856 HHS196856 HRO196856 IBK196856 ILG196856 IVC196856 JEY196856 JOU196856 JYQ196856 KIM196856 KSI196856 LCE196856 LMA196856 LVW196856 MFS196856 MPO196856 MZK196856 NJG196856 NTC196856 OCY196856 OMU196856 OWQ196856 PGM196856 PQI196856 QAE196856 QKA196856 QTW196856 RDS196856 RNO196856 RXK196856 SHG196856 SRC196856 TAY196856 TKU196856 TUQ196856 UEM196856 UOI196856 UYE196856 VIA196856 VRW196856 WBS196856 WLO196856 WVK196856 C262399 IY262392 SU262392 ACQ262392 AMM262392 AWI262392 BGE262392 BQA262392 BZW262392 CJS262392 CTO262392 DDK262392 DNG262392 DXC262392 EGY262392 EQU262392 FAQ262392 FKM262392 FUI262392 GEE262392 GOA262392 GXW262392 HHS262392 HRO262392 IBK262392 ILG262392 IVC262392 JEY262392 JOU262392 JYQ262392 KIM262392 KSI262392 LCE262392 LMA262392 LVW262392 MFS262392 MPO262392 MZK262392 NJG262392 NTC262392 OCY262392 OMU262392 OWQ262392 PGM262392 PQI262392 QAE262392 QKA262392 QTW262392 RDS262392 RNO262392 RXK262392 SHG262392 SRC262392 TAY262392 TKU262392 TUQ262392 UEM262392 UOI262392 UYE262392 VIA262392 VRW262392 WBS262392 WLO262392 WVK262392 C327935 IY327928 SU327928 ACQ327928 AMM327928 AWI327928 BGE327928 BQA327928 BZW327928 CJS327928 CTO327928 DDK327928 DNG327928 DXC327928 EGY327928 EQU327928 FAQ327928 FKM327928 FUI327928 GEE327928 GOA327928 GXW327928 HHS327928 HRO327928 IBK327928 ILG327928 IVC327928 JEY327928 JOU327928 JYQ327928 KIM327928 KSI327928 LCE327928 LMA327928 LVW327928 MFS327928 MPO327928 MZK327928 NJG327928 NTC327928 OCY327928 OMU327928 OWQ327928 PGM327928 PQI327928 QAE327928 QKA327928 QTW327928 RDS327928 RNO327928 RXK327928 SHG327928 SRC327928 TAY327928 TKU327928 TUQ327928 UEM327928 UOI327928 UYE327928 VIA327928 VRW327928 WBS327928 WLO327928 WVK327928 C393471 IY393464 SU393464 ACQ393464 AMM393464 AWI393464 BGE393464 BQA393464 BZW393464 CJS393464 CTO393464 DDK393464 DNG393464 DXC393464 EGY393464 EQU393464 FAQ393464 FKM393464 FUI393464 GEE393464 GOA393464 GXW393464 HHS393464 HRO393464 IBK393464 ILG393464 IVC393464 JEY393464 JOU393464 JYQ393464 KIM393464 KSI393464 LCE393464 LMA393464 LVW393464 MFS393464 MPO393464 MZK393464 NJG393464 NTC393464 OCY393464 OMU393464 OWQ393464 PGM393464 PQI393464 QAE393464 QKA393464 QTW393464 RDS393464 RNO393464 RXK393464 SHG393464 SRC393464 TAY393464 TKU393464 TUQ393464 UEM393464 UOI393464 UYE393464 VIA393464 VRW393464 WBS393464 WLO393464 WVK393464 C459007 IY459000 SU459000 ACQ459000 AMM459000 AWI459000 BGE459000 BQA459000 BZW459000 CJS459000 CTO459000 DDK459000 DNG459000 DXC459000 EGY459000 EQU459000 FAQ459000 FKM459000 FUI459000 GEE459000 GOA459000 GXW459000 HHS459000 HRO459000 IBK459000 ILG459000 IVC459000 JEY459000 JOU459000 JYQ459000 KIM459000 KSI459000 LCE459000 LMA459000 LVW459000 MFS459000 MPO459000 MZK459000 NJG459000 NTC459000 OCY459000 OMU459000 OWQ459000 PGM459000 PQI459000 QAE459000 QKA459000 QTW459000 RDS459000 RNO459000 RXK459000 SHG459000 SRC459000 TAY459000 TKU459000 TUQ459000 UEM459000 UOI459000 UYE459000 VIA459000 VRW459000 WBS459000 WLO459000 WVK459000 C524543 IY524536 SU524536 ACQ524536 AMM524536 AWI524536 BGE524536 BQA524536 BZW524536 CJS524536 CTO524536 DDK524536 DNG524536 DXC524536 EGY524536 EQU524536 FAQ524536 FKM524536 FUI524536 GEE524536 GOA524536 GXW524536 HHS524536 HRO524536 IBK524536 ILG524536 IVC524536 JEY524536 JOU524536 JYQ524536 KIM524536 KSI524536 LCE524536 LMA524536 LVW524536 MFS524536 MPO524536 MZK524536 NJG524536 NTC524536 OCY524536 OMU524536 OWQ524536 PGM524536 PQI524536 QAE524536 QKA524536 QTW524536 RDS524536 RNO524536 RXK524536 SHG524536 SRC524536 TAY524536 TKU524536 TUQ524536 UEM524536 UOI524536 UYE524536 VIA524536 VRW524536 WBS524536 WLO524536 WVK524536 C590079 IY590072 SU590072 ACQ590072 AMM590072 AWI590072 BGE590072 BQA590072 BZW590072 CJS590072 CTO590072 DDK590072 DNG590072 DXC590072 EGY590072 EQU590072 FAQ590072 FKM590072 FUI590072 GEE590072 GOA590072 GXW590072 HHS590072 HRO590072 IBK590072 ILG590072 IVC590072 JEY590072 JOU590072 JYQ590072 KIM590072 KSI590072 LCE590072 LMA590072 LVW590072 MFS590072 MPO590072 MZK590072 NJG590072 NTC590072 OCY590072 OMU590072 OWQ590072 PGM590072 PQI590072 QAE590072 QKA590072 QTW590072 RDS590072 RNO590072 RXK590072 SHG590072 SRC590072 TAY590072 TKU590072 TUQ590072 UEM590072 UOI590072 UYE590072 VIA590072 VRW590072 WBS590072 WLO590072 WVK590072 C655615 IY655608 SU655608 ACQ655608 AMM655608 AWI655608 BGE655608 BQA655608 BZW655608 CJS655608 CTO655608 DDK655608 DNG655608 DXC655608 EGY655608 EQU655608 FAQ655608 FKM655608 FUI655608 GEE655608 GOA655608 GXW655608 HHS655608 HRO655608 IBK655608 ILG655608 IVC655608 JEY655608 JOU655608 JYQ655608 KIM655608 KSI655608 LCE655608 LMA655608 LVW655608 MFS655608 MPO655608 MZK655608 NJG655608 NTC655608 OCY655608 OMU655608 OWQ655608 PGM655608 PQI655608 QAE655608 QKA655608 QTW655608 RDS655608 RNO655608 RXK655608 SHG655608 SRC655608 TAY655608 TKU655608 TUQ655608 UEM655608 UOI655608 UYE655608 VIA655608 VRW655608 WBS655608 WLO655608 WVK655608 C721151 IY721144 SU721144 ACQ721144 AMM721144 AWI721144 BGE721144 BQA721144 BZW721144 CJS721144 CTO721144 DDK721144 DNG721144 DXC721144 EGY721144 EQU721144 FAQ721144 FKM721144 FUI721144 GEE721144 GOA721144 GXW721144 HHS721144 HRO721144 IBK721144 ILG721144 IVC721144 JEY721144 JOU721144 JYQ721144 KIM721144 KSI721144 LCE721144 LMA721144 LVW721144 MFS721144 MPO721144 MZK721144 NJG721144 NTC721144 OCY721144 OMU721144 OWQ721144 PGM721144 PQI721144 QAE721144 QKA721144 QTW721144 RDS721144 RNO721144 RXK721144 SHG721144 SRC721144 TAY721144 TKU721144 TUQ721144 UEM721144 UOI721144 UYE721144 VIA721144 VRW721144 WBS721144 WLO721144 WVK721144 C786687 IY786680 SU786680 ACQ786680 AMM786680 AWI786680 BGE786680 BQA786680 BZW786680 CJS786680 CTO786680 DDK786680 DNG786680 DXC786680 EGY786680 EQU786680 FAQ786680 FKM786680 FUI786680 GEE786680 GOA786680 GXW786680 HHS786680 HRO786680 IBK786680 ILG786680 IVC786680 JEY786680 JOU786680 JYQ786680 KIM786680 KSI786680 LCE786680 LMA786680 LVW786680 MFS786680 MPO786680 MZK786680 NJG786680 NTC786680 OCY786680 OMU786680 OWQ786680 PGM786680 PQI786680 QAE786680 QKA786680 QTW786680 RDS786680 RNO786680 RXK786680 SHG786680 SRC786680 TAY786680 TKU786680 TUQ786680 UEM786680 UOI786680 UYE786680 VIA786680 VRW786680 WBS786680 WLO786680 WVK786680 C852223 IY852216 SU852216 ACQ852216 AMM852216 AWI852216 BGE852216 BQA852216 BZW852216 CJS852216 CTO852216 DDK852216 DNG852216 DXC852216 EGY852216 EQU852216 FAQ852216 FKM852216 FUI852216 GEE852216 GOA852216 GXW852216 HHS852216 HRO852216 IBK852216 ILG852216 IVC852216 JEY852216 JOU852216 JYQ852216 KIM852216 KSI852216 LCE852216 LMA852216 LVW852216 MFS852216 MPO852216 MZK852216 NJG852216 NTC852216 OCY852216 OMU852216 OWQ852216 PGM852216 PQI852216 QAE852216 QKA852216 QTW852216 RDS852216 RNO852216 RXK852216 SHG852216 SRC852216 TAY852216 TKU852216 TUQ852216 UEM852216 UOI852216 UYE852216 VIA852216 VRW852216 WBS852216 WLO852216 WVK852216 C917759 IY917752 SU917752 ACQ917752 AMM917752 AWI917752 BGE917752 BQA917752 BZW917752 CJS917752 CTO917752 DDK917752 DNG917752 DXC917752 EGY917752 EQU917752 FAQ917752 FKM917752 FUI917752 GEE917752 GOA917752 GXW917752 HHS917752 HRO917752 IBK917752 ILG917752 IVC917752 JEY917752 JOU917752 JYQ917752 KIM917752 KSI917752 LCE917752 LMA917752 LVW917752 MFS917752 MPO917752 MZK917752 NJG917752 NTC917752 OCY917752 OMU917752 OWQ917752 PGM917752 PQI917752 QAE917752 QKA917752 QTW917752 RDS917752 RNO917752 RXK917752 SHG917752 SRC917752 TAY917752 TKU917752 TUQ917752 UEM917752 UOI917752 UYE917752 VIA917752 VRW917752 WBS917752 WLO917752 WVK917752 C983295 IY983288 SU983288 ACQ983288 AMM983288 AWI983288 BGE983288 BQA983288 BZW983288 CJS983288 CTO983288 DDK983288 DNG983288 DXC983288 EGY983288 EQU983288 FAQ983288 FKM983288 FUI983288 GEE983288 GOA983288 GXW983288 HHS983288 HRO983288 IBK983288 ILG983288 IVC983288 JEY983288 JOU983288 JYQ983288 KIM983288 KSI983288 LCE983288 LMA983288 LVW983288 MFS983288 MPO983288 MZK983288 NJG983288 NTC983288 OCY983288 OMU983288 OWQ983288 PGM983288 PQI983288 QAE983288 QKA983288 QTW983288 RDS983288 RNO983288 RXK983288 SHG983288 SRC983288 TAY983288 TKU983288 TUQ983288 UEM983288 UOI983288 UYE983288 VIA983288 VRW983288 WBS983288 WLO983288 WVK983288">
      <formula1>0</formula1>
      <formula2>0</formula2>
    </dataValidation>
    <dataValidation allowBlank="1" showInputMessage="1" showErrorMessage="1" prompt="Características cualitativas significativas que les impacten financieramente." sqref="D211 IZ204 SV204 ACR204 AMN204 AWJ204 BGF204 BQB204 BZX204 CJT204 CTP204 DDL204 DNH204 DXD204 EGZ204 EQV204 FAR204 FKN204 FUJ204 GEF204 GOB204 GXX204 HHT204 HRP204 IBL204 ILH204 IVD204 JEZ204 JOV204 JYR204 KIN204 KSJ204 LCF204 LMB204 LVX204 MFT204 MPP204 MZL204 NJH204 NTD204 OCZ204 OMV204 OWR204 PGN204 PQJ204 QAF204 QKB204 QTX204 RDT204 RNP204 RXL204 SHH204 SRD204 TAZ204 TKV204 TUR204 UEN204 UOJ204 UYF204 VIB204 VRX204 WBT204 WLP204 WVL204 D65791 IZ65784 SV65784 ACR65784 AMN65784 AWJ65784 BGF65784 BQB65784 BZX65784 CJT65784 CTP65784 DDL65784 DNH65784 DXD65784 EGZ65784 EQV65784 FAR65784 FKN65784 FUJ65784 GEF65784 GOB65784 GXX65784 HHT65784 HRP65784 IBL65784 ILH65784 IVD65784 JEZ65784 JOV65784 JYR65784 KIN65784 KSJ65784 LCF65784 LMB65784 LVX65784 MFT65784 MPP65784 MZL65784 NJH65784 NTD65784 OCZ65784 OMV65784 OWR65784 PGN65784 PQJ65784 QAF65784 QKB65784 QTX65784 RDT65784 RNP65784 RXL65784 SHH65784 SRD65784 TAZ65784 TKV65784 TUR65784 UEN65784 UOJ65784 UYF65784 VIB65784 VRX65784 WBT65784 WLP65784 WVL65784 D131327 IZ131320 SV131320 ACR131320 AMN131320 AWJ131320 BGF131320 BQB131320 BZX131320 CJT131320 CTP131320 DDL131320 DNH131320 DXD131320 EGZ131320 EQV131320 FAR131320 FKN131320 FUJ131320 GEF131320 GOB131320 GXX131320 HHT131320 HRP131320 IBL131320 ILH131320 IVD131320 JEZ131320 JOV131320 JYR131320 KIN131320 KSJ131320 LCF131320 LMB131320 LVX131320 MFT131320 MPP131320 MZL131320 NJH131320 NTD131320 OCZ131320 OMV131320 OWR131320 PGN131320 PQJ131320 QAF131320 QKB131320 QTX131320 RDT131320 RNP131320 RXL131320 SHH131320 SRD131320 TAZ131320 TKV131320 TUR131320 UEN131320 UOJ131320 UYF131320 VIB131320 VRX131320 WBT131320 WLP131320 WVL131320 D196863 IZ196856 SV196856 ACR196856 AMN196856 AWJ196856 BGF196856 BQB196856 BZX196856 CJT196856 CTP196856 DDL196856 DNH196856 DXD196856 EGZ196856 EQV196856 FAR196856 FKN196856 FUJ196856 GEF196856 GOB196856 GXX196856 HHT196856 HRP196856 IBL196856 ILH196856 IVD196856 JEZ196856 JOV196856 JYR196856 KIN196856 KSJ196856 LCF196856 LMB196856 LVX196856 MFT196856 MPP196856 MZL196856 NJH196856 NTD196856 OCZ196856 OMV196856 OWR196856 PGN196856 PQJ196856 QAF196856 QKB196856 QTX196856 RDT196856 RNP196856 RXL196856 SHH196856 SRD196856 TAZ196856 TKV196856 TUR196856 UEN196856 UOJ196856 UYF196856 VIB196856 VRX196856 WBT196856 WLP196856 WVL196856 D262399 IZ262392 SV262392 ACR262392 AMN262392 AWJ262392 BGF262392 BQB262392 BZX262392 CJT262392 CTP262392 DDL262392 DNH262392 DXD262392 EGZ262392 EQV262392 FAR262392 FKN262392 FUJ262392 GEF262392 GOB262392 GXX262392 HHT262392 HRP262392 IBL262392 ILH262392 IVD262392 JEZ262392 JOV262392 JYR262392 KIN262392 KSJ262392 LCF262392 LMB262392 LVX262392 MFT262392 MPP262392 MZL262392 NJH262392 NTD262392 OCZ262392 OMV262392 OWR262392 PGN262392 PQJ262392 QAF262392 QKB262392 QTX262392 RDT262392 RNP262392 RXL262392 SHH262392 SRD262392 TAZ262392 TKV262392 TUR262392 UEN262392 UOJ262392 UYF262392 VIB262392 VRX262392 WBT262392 WLP262392 WVL262392 D327935 IZ327928 SV327928 ACR327928 AMN327928 AWJ327928 BGF327928 BQB327928 BZX327928 CJT327928 CTP327928 DDL327928 DNH327928 DXD327928 EGZ327928 EQV327928 FAR327928 FKN327928 FUJ327928 GEF327928 GOB327928 GXX327928 HHT327928 HRP327928 IBL327928 ILH327928 IVD327928 JEZ327928 JOV327928 JYR327928 KIN327928 KSJ327928 LCF327928 LMB327928 LVX327928 MFT327928 MPP327928 MZL327928 NJH327928 NTD327928 OCZ327928 OMV327928 OWR327928 PGN327928 PQJ327928 QAF327928 QKB327928 QTX327928 RDT327928 RNP327928 RXL327928 SHH327928 SRD327928 TAZ327928 TKV327928 TUR327928 UEN327928 UOJ327928 UYF327928 VIB327928 VRX327928 WBT327928 WLP327928 WVL327928 D393471 IZ393464 SV393464 ACR393464 AMN393464 AWJ393464 BGF393464 BQB393464 BZX393464 CJT393464 CTP393464 DDL393464 DNH393464 DXD393464 EGZ393464 EQV393464 FAR393464 FKN393464 FUJ393464 GEF393464 GOB393464 GXX393464 HHT393464 HRP393464 IBL393464 ILH393464 IVD393464 JEZ393464 JOV393464 JYR393464 KIN393464 KSJ393464 LCF393464 LMB393464 LVX393464 MFT393464 MPP393464 MZL393464 NJH393464 NTD393464 OCZ393464 OMV393464 OWR393464 PGN393464 PQJ393464 QAF393464 QKB393464 QTX393464 RDT393464 RNP393464 RXL393464 SHH393464 SRD393464 TAZ393464 TKV393464 TUR393464 UEN393464 UOJ393464 UYF393464 VIB393464 VRX393464 WBT393464 WLP393464 WVL393464 D459007 IZ459000 SV459000 ACR459000 AMN459000 AWJ459000 BGF459000 BQB459000 BZX459000 CJT459000 CTP459000 DDL459000 DNH459000 DXD459000 EGZ459000 EQV459000 FAR459000 FKN459000 FUJ459000 GEF459000 GOB459000 GXX459000 HHT459000 HRP459000 IBL459000 ILH459000 IVD459000 JEZ459000 JOV459000 JYR459000 KIN459000 KSJ459000 LCF459000 LMB459000 LVX459000 MFT459000 MPP459000 MZL459000 NJH459000 NTD459000 OCZ459000 OMV459000 OWR459000 PGN459000 PQJ459000 QAF459000 QKB459000 QTX459000 RDT459000 RNP459000 RXL459000 SHH459000 SRD459000 TAZ459000 TKV459000 TUR459000 UEN459000 UOJ459000 UYF459000 VIB459000 VRX459000 WBT459000 WLP459000 WVL459000 D524543 IZ524536 SV524536 ACR524536 AMN524536 AWJ524536 BGF524536 BQB524536 BZX524536 CJT524536 CTP524536 DDL524536 DNH524536 DXD524536 EGZ524536 EQV524536 FAR524536 FKN524536 FUJ524536 GEF524536 GOB524536 GXX524536 HHT524536 HRP524536 IBL524536 ILH524536 IVD524536 JEZ524536 JOV524536 JYR524536 KIN524536 KSJ524536 LCF524536 LMB524536 LVX524536 MFT524536 MPP524536 MZL524536 NJH524536 NTD524536 OCZ524536 OMV524536 OWR524536 PGN524536 PQJ524536 QAF524536 QKB524536 QTX524536 RDT524536 RNP524536 RXL524536 SHH524536 SRD524536 TAZ524536 TKV524536 TUR524536 UEN524536 UOJ524536 UYF524536 VIB524536 VRX524536 WBT524536 WLP524536 WVL524536 D590079 IZ590072 SV590072 ACR590072 AMN590072 AWJ590072 BGF590072 BQB590072 BZX590072 CJT590072 CTP590072 DDL590072 DNH590072 DXD590072 EGZ590072 EQV590072 FAR590072 FKN590072 FUJ590072 GEF590072 GOB590072 GXX590072 HHT590072 HRP590072 IBL590072 ILH590072 IVD590072 JEZ590072 JOV590072 JYR590072 KIN590072 KSJ590072 LCF590072 LMB590072 LVX590072 MFT590072 MPP590072 MZL590072 NJH590072 NTD590072 OCZ590072 OMV590072 OWR590072 PGN590072 PQJ590072 QAF590072 QKB590072 QTX590072 RDT590072 RNP590072 RXL590072 SHH590072 SRD590072 TAZ590072 TKV590072 TUR590072 UEN590072 UOJ590072 UYF590072 VIB590072 VRX590072 WBT590072 WLP590072 WVL590072 D655615 IZ655608 SV655608 ACR655608 AMN655608 AWJ655608 BGF655608 BQB655608 BZX655608 CJT655608 CTP655608 DDL655608 DNH655608 DXD655608 EGZ655608 EQV655608 FAR655608 FKN655608 FUJ655608 GEF655608 GOB655608 GXX655608 HHT655608 HRP655608 IBL655608 ILH655608 IVD655608 JEZ655608 JOV655608 JYR655608 KIN655608 KSJ655608 LCF655608 LMB655608 LVX655608 MFT655608 MPP655608 MZL655608 NJH655608 NTD655608 OCZ655608 OMV655608 OWR655608 PGN655608 PQJ655608 QAF655608 QKB655608 QTX655608 RDT655608 RNP655608 RXL655608 SHH655608 SRD655608 TAZ655608 TKV655608 TUR655608 UEN655608 UOJ655608 UYF655608 VIB655608 VRX655608 WBT655608 WLP655608 WVL655608 D721151 IZ721144 SV721144 ACR721144 AMN721144 AWJ721144 BGF721144 BQB721144 BZX721144 CJT721144 CTP721144 DDL721144 DNH721144 DXD721144 EGZ721144 EQV721144 FAR721144 FKN721144 FUJ721144 GEF721144 GOB721144 GXX721144 HHT721144 HRP721144 IBL721144 ILH721144 IVD721144 JEZ721144 JOV721144 JYR721144 KIN721144 KSJ721144 LCF721144 LMB721144 LVX721144 MFT721144 MPP721144 MZL721144 NJH721144 NTD721144 OCZ721144 OMV721144 OWR721144 PGN721144 PQJ721144 QAF721144 QKB721144 QTX721144 RDT721144 RNP721144 RXL721144 SHH721144 SRD721144 TAZ721144 TKV721144 TUR721144 UEN721144 UOJ721144 UYF721144 VIB721144 VRX721144 WBT721144 WLP721144 WVL721144 D786687 IZ786680 SV786680 ACR786680 AMN786680 AWJ786680 BGF786680 BQB786680 BZX786680 CJT786680 CTP786680 DDL786680 DNH786680 DXD786680 EGZ786680 EQV786680 FAR786680 FKN786680 FUJ786680 GEF786680 GOB786680 GXX786680 HHT786680 HRP786680 IBL786680 ILH786680 IVD786680 JEZ786680 JOV786680 JYR786680 KIN786680 KSJ786680 LCF786680 LMB786680 LVX786680 MFT786680 MPP786680 MZL786680 NJH786680 NTD786680 OCZ786680 OMV786680 OWR786680 PGN786680 PQJ786680 QAF786680 QKB786680 QTX786680 RDT786680 RNP786680 RXL786680 SHH786680 SRD786680 TAZ786680 TKV786680 TUR786680 UEN786680 UOJ786680 UYF786680 VIB786680 VRX786680 WBT786680 WLP786680 WVL786680 D852223 IZ852216 SV852216 ACR852216 AMN852216 AWJ852216 BGF852216 BQB852216 BZX852216 CJT852216 CTP852216 DDL852216 DNH852216 DXD852216 EGZ852216 EQV852216 FAR852216 FKN852216 FUJ852216 GEF852216 GOB852216 GXX852216 HHT852216 HRP852216 IBL852216 ILH852216 IVD852216 JEZ852216 JOV852216 JYR852216 KIN852216 KSJ852216 LCF852216 LMB852216 LVX852216 MFT852216 MPP852216 MZL852216 NJH852216 NTD852216 OCZ852216 OMV852216 OWR852216 PGN852216 PQJ852216 QAF852216 QKB852216 QTX852216 RDT852216 RNP852216 RXL852216 SHH852216 SRD852216 TAZ852216 TKV852216 TUR852216 UEN852216 UOJ852216 UYF852216 VIB852216 VRX852216 WBT852216 WLP852216 WVL852216 D917759 IZ917752 SV917752 ACR917752 AMN917752 AWJ917752 BGF917752 BQB917752 BZX917752 CJT917752 CTP917752 DDL917752 DNH917752 DXD917752 EGZ917752 EQV917752 FAR917752 FKN917752 FUJ917752 GEF917752 GOB917752 GXX917752 HHT917752 HRP917752 IBL917752 ILH917752 IVD917752 JEZ917752 JOV917752 JYR917752 KIN917752 KSJ917752 LCF917752 LMB917752 LVX917752 MFT917752 MPP917752 MZL917752 NJH917752 NTD917752 OCZ917752 OMV917752 OWR917752 PGN917752 PQJ917752 QAF917752 QKB917752 QTX917752 RDT917752 RNP917752 RXL917752 SHH917752 SRD917752 TAZ917752 TKV917752 TUR917752 UEN917752 UOJ917752 UYF917752 VIB917752 VRX917752 WBT917752 WLP917752 WVL917752 D983295 IZ983288 SV983288 ACR983288 AMN983288 AWJ983288 BGF983288 BQB983288 BZX983288 CJT983288 CTP983288 DDL983288 DNH983288 DXD983288 EGZ983288 EQV983288 FAR983288 FKN983288 FUJ983288 GEF983288 GOB983288 GXX983288 HHT983288 HRP983288 IBL983288 ILH983288 IVD983288 JEZ983288 JOV983288 JYR983288 KIN983288 KSJ983288 LCF983288 LMB983288 LVX983288 MFT983288 MPP983288 MZL983288 NJH983288 NTD983288 OCZ983288 OMV983288 OWR983288 PGN983288 PQJ983288 QAF983288 QKB983288 QTX983288 RDT983288 RNP983288 RXL983288 SHH983288 SRD983288 TAZ983288 TKV983288 TUR983288 UEN983288 UOJ983288 UYF983288 VIB983288 VRX983288 WBT983288 WLP983288 WVL983288 C153:D153 IY153:IZ153 SU153:SV153 ACQ153:ACR153 AMM153:AMN153 AWI153:AWJ153 BGE153:BGF153 BQA153:BQB153 BZW153:BZX153 CJS153:CJT153 CTO153:CTP153 DDK153:DDL153 DNG153:DNH153 DXC153:DXD153 EGY153:EGZ153 EQU153:EQV153 FAQ153:FAR153 FKM153:FKN153 FUI153:FUJ153 GEE153:GEF153 GOA153:GOB153 GXW153:GXX153 HHS153:HHT153 HRO153:HRP153 IBK153:IBL153 ILG153:ILH153 IVC153:IVD153 JEY153:JEZ153 JOU153:JOV153 JYQ153:JYR153 KIM153:KIN153 KSI153:KSJ153 LCE153:LCF153 LMA153:LMB153 LVW153:LVX153 MFS153:MFT153 MPO153:MPP153 MZK153:MZL153 NJG153:NJH153 NTC153:NTD153 OCY153:OCZ153 OMU153:OMV153 OWQ153:OWR153 PGM153:PGN153 PQI153:PQJ153 QAE153:QAF153 QKA153:QKB153 QTW153:QTX153 RDS153:RDT153 RNO153:RNP153 RXK153:RXL153 SHG153:SHH153 SRC153:SRD153 TAY153:TAZ153 TKU153:TKV153 TUQ153:TUR153 UEM153:UEN153 UOI153:UOJ153 UYE153:UYF153 VIA153:VIB153 VRW153:VRX153 WBS153:WBT153 WLO153:WLP153 WVK153:WVL153 C65752:D65752 IY65745:IZ65745 SU65745:SV65745 ACQ65745:ACR65745 AMM65745:AMN65745 AWI65745:AWJ65745 BGE65745:BGF65745 BQA65745:BQB65745 BZW65745:BZX65745 CJS65745:CJT65745 CTO65745:CTP65745 DDK65745:DDL65745 DNG65745:DNH65745 DXC65745:DXD65745 EGY65745:EGZ65745 EQU65745:EQV65745 FAQ65745:FAR65745 FKM65745:FKN65745 FUI65745:FUJ65745 GEE65745:GEF65745 GOA65745:GOB65745 GXW65745:GXX65745 HHS65745:HHT65745 HRO65745:HRP65745 IBK65745:IBL65745 ILG65745:ILH65745 IVC65745:IVD65745 JEY65745:JEZ65745 JOU65745:JOV65745 JYQ65745:JYR65745 KIM65745:KIN65745 KSI65745:KSJ65745 LCE65745:LCF65745 LMA65745:LMB65745 LVW65745:LVX65745 MFS65745:MFT65745 MPO65745:MPP65745 MZK65745:MZL65745 NJG65745:NJH65745 NTC65745:NTD65745 OCY65745:OCZ65745 OMU65745:OMV65745 OWQ65745:OWR65745 PGM65745:PGN65745 PQI65745:PQJ65745 QAE65745:QAF65745 QKA65745:QKB65745 QTW65745:QTX65745 RDS65745:RDT65745 RNO65745:RNP65745 RXK65745:RXL65745 SHG65745:SHH65745 SRC65745:SRD65745 TAY65745:TAZ65745 TKU65745:TKV65745 TUQ65745:TUR65745 UEM65745:UEN65745 UOI65745:UOJ65745 UYE65745:UYF65745 VIA65745:VIB65745 VRW65745:VRX65745 WBS65745:WBT65745 WLO65745:WLP65745 WVK65745:WVL65745 C131288:D131288 IY131281:IZ131281 SU131281:SV131281 ACQ131281:ACR131281 AMM131281:AMN131281 AWI131281:AWJ131281 BGE131281:BGF131281 BQA131281:BQB131281 BZW131281:BZX131281 CJS131281:CJT131281 CTO131281:CTP131281 DDK131281:DDL131281 DNG131281:DNH131281 DXC131281:DXD131281 EGY131281:EGZ131281 EQU131281:EQV131281 FAQ131281:FAR131281 FKM131281:FKN131281 FUI131281:FUJ131281 GEE131281:GEF131281 GOA131281:GOB131281 GXW131281:GXX131281 HHS131281:HHT131281 HRO131281:HRP131281 IBK131281:IBL131281 ILG131281:ILH131281 IVC131281:IVD131281 JEY131281:JEZ131281 JOU131281:JOV131281 JYQ131281:JYR131281 KIM131281:KIN131281 KSI131281:KSJ131281 LCE131281:LCF131281 LMA131281:LMB131281 LVW131281:LVX131281 MFS131281:MFT131281 MPO131281:MPP131281 MZK131281:MZL131281 NJG131281:NJH131281 NTC131281:NTD131281 OCY131281:OCZ131281 OMU131281:OMV131281 OWQ131281:OWR131281 PGM131281:PGN131281 PQI131281:PQJ131281 QAE131281:QAF131281 QKA131281:QKB131281 QTW131281:QTX131281 RDS131281:RDT131281 RNO131281:RNP131281 RXK131281:RXL131281 SHG131281:SHH131281 SRC131281:SRD131281 TAY131281:TAZ131281 TKU131281:TKV131281 TUQ131281:TUR131281 UEM131281:UEN131281 UOI131281:UOJ131281 UYE131281:UYF131281 VIA131281:VIB131281 VRW131281:VRX131281 WBS131281:WBT131281 WLO131281:WLP131281 WVK131281:WVL131281 C196824:D196824 IY196817:IZ196817 SU196817:SV196817 ACQ196817:ACR196817 AMM196817:AMN196817 AWI196817:AWJ196817 BGE196817:BGF196817 BQA196817:BQB196817 BZW196817:BZX196817 CJS196817:CJT196817 CTO196817:CTP196817 DDK196817:DDL196817 DNG196817:DNH196817 DXC196817:DXD196817 EGY196817:EGZ196817 EQU196817:EQV196817 FAQ196817:FAR196817 FKM196817:FKN196817 FUI196817:FUJ196817 GEE196817:GEF196817 GOA196817:GOB196817 GXW196817:GXX196817 HHS196817:HHT196817 HRO196817:HRP196817 IBK196817:IBL196817 ILG196817:ILH196817 IVC196817:IVD196817 JEY196817:JEZ196817 JOU196817:JOV196817 JYQ196817:JYR196817 KIM196817:KIN196817 KSI196817:KSJ196817 LCE196817:LCF196817 LMA196817:LMB196817 LVW196817:LVX196817 MFS196817:MFT196817 MPO196817:MPP196817 MZK196817:MZL196817 NJG196817:NJH196817 NTC196817:NTD196817 OCY196817:OCZ196817 OMU196817:OMV196817 OWQ196817:OWR196817 PGM196817:PGN196817 PQI196817:PQJ196817 QAE196817:QAF196817 QKA196817:QKB196817 QTW196817:QTX196817 RDS196817:RDT196817 RNO196817:RNP196817 RXK196817:RXL196817 SHG196817:SHH196817 SRC196817:SRD196817 TAY196817:TAZ196817 TKU196817:TKV196817 TUQ196817:TUR196817 UEM196817:UEN196817 UOI196817:UOJ196817 UYE196817:UYF196817 VIA196817:VIB196817 VRW196817:VRX196817 WBS196817:WBT196817 WLO196817:WLP196817 WVK196817:WVL196817 C262360:D262360 IY262353:IZ262353 SU262353:SV262353 ACQ262353:ACR262353 AMM262353:AMN262353 AWI262353:AWJ262353 BGE262353:BGF262353 BQA262353:BQB262353 BZW262353:BZX262353 CJS262353:CJT262353 CTO262353:CTP262353 DDK262353:DDL262353 DNG262353:DNH262353 DXC262353:DXD262353 EGY262353:EGZ262353 EQU262353:EQV262353 FAQ262353:FAR262353 FKM262353:FKN262353 FUI262353:FUJ262353 GEE262353:GEF262353 GOA262353:GOB262353 GXW262353:GXX262353 HHS262353:HHT262353 HRO262353:HRP262353 IBK262353:IBL262353 ILG262353:ILH262353 IVC262353:IVD262353 JEY262353:JEZ262353 JOU262353:JOV262353 JYQ262353:JYR262353 KIM262353:KIN262353 KSI262353:KSJ262353 LCE262353:LCF262353 LMA262353:LMB262353 LVW262353:LVX262353 MFS262353:MFT262353 MPO262353:MPP262353 MZK262353:MZL262353 NJG262353:NJH262353 NTC262353:NTD262353 OCY262353:OCZ262353 OMU262353:OMV262353 OWQ262353:OWR262353 PGM262353:PGN262353 PQI262353:PQJ262353 QAE262353:QAF262353 QKA262353:QKB262353 QTW262353:QTX262353 RDS262353:RDT262353 RNO262353:RNP262353 RXK262353:RXL262353 SHG262353:SHH262353 SRC262353:SRD262353 TAY262353:TAZ262353 TKU262353:TKV262353 TUQ262353:TUR262353 UEM262353:UEN262353 UOI262353:UOJ262353 UYE262353:UYF262353 VIA262353:VIB262353 VRW262353:VRX262353 WBS262353:WBT262353 WLO262353:WLP262353 WVK262353:WVL262353 C327896:D327896 IY327889:IZ327889 SU327889:SV327889 ACQ327889:ACR327889 AMM327889:AMN327889 AWI327889:AWJ327889 BGE327889:BGF327889 BQA327889:BQB327889 BZW327889:BZX327889 CJS327889:CJT327889 CTO327889:CTP327889 DDK327889:DDL327889 DNG327889:DNH327889 DXC327889:DXD327889 EGY327889:EGZ327889 EQU327889:EQV327889 FAQ327889:FAR327889 FKM327889:FKN327889 FUI327889:FUJ327889 GEE327889:GEF327889 GOA327889:GOB327889 GXW327889:GXX327889 HHS327889:HHT327889 HRO327889:HRP327889 IBK327889:IBL327889 ILG327889:ILH327889 IVC327889:IVD327889 JEY327889:JEZ327889 JOU327889:JOV327889 JYQ327889:JYR327889 KIM327889:KIN327889 KSI327889:KSJ327889 LCE327889:LCF327889 LMA327889:LMB327889 LVW327889:LVX327889 MFS327889:MFT327889 MPO327889:MPP327889 MZK327889:MZL327889 NJG327889:NJH327889 NTC327889:NTD327889 OCY327889:OCZ327889 OMU327889:OMV327889 OWQ327889:OWR327889 PGM327889:PGN327889 PQI327889:PQJ327889 QAE327889:QAF327889 QKA327889:QKB327889 QTW327889:QTX327889 RDS327889:RDT327889 RNO327889:RNP327889 RXK327889:RXL327889 SHG327889:SHH327889 SRC327889:SRD327889 TAY327889:TAZ327889 TKU327889:TKV327889 TUQ327889:TUR327889 UEM327889:UEN327889 UOI327889:UOJ327889 UYE327889:UYF327889 VIA327889:VIB327889 VRW327889:VRX327889 WBS327889:WBT327889 WLO327889:WLP327889 WVK327889:WVL327889 C393432:D393432 IY393425:IZ393425 SU393425:SV393425 ACQ393425:ACR393425 AMM393425:AMN393425 AWI393425:AWJ393425 BGE393425:BGF393425 BQA393425:BQB393425 BZW393425:BZX393425 CJS393425:CJT393425 CTO393425:CTP393425 DDK393425:DDL393425 DNG393425:DNH393425 DXC393425:DXD393425 EGY393425:EGZ393425 EQU393425:EQV393425 FAQ393425:FAR393425 FKM393425:FKN393425 FUI393425:FUJ393425 GEE393425:GEF393425 GOA393425:GOB393425 GXW393425:GXX393425 HHS393425:HHT393425 HRO393425:HRP393425 IBK393425:IBL393425 ILG393425:ILH393425 IVC393425:IVD393425 JEY393425:JEZ393425 JOU393425:JOV393425 JYQ393425:JYR393425 KIM393425:KIN393425 KSI393425:KSJ393425 LCE393425:LCF393425 LMA393425:LMB393425 LVW393425:LVX393425 MFS393425:MFT393425 MPO393425:MPP393425 MZK393425:MZL393425 NJG393425:NJH393425 NTC393425:NTD393425 OCY393425:OCZ393425 OMU393425:OMV393425 OWQ393425:OWR393425 PGM393425:PGN393425 PQI393425:PQJ393425 QAE393425:QAF393425 QKA393425:QKB393425 QTW393425:QTX393425 RDS393425:RDT393425 RNO393425:RNP393425 RXK393425:RXL393425 SHG393425:SHH393425 SRC393425:SRD393425 TAY393425:TAZ393425 TKU393425:TKV393425 TUQ393425:TUR393425 UEM393425:UEN393425 UOI393425:UOJ393425 UYE393425:UYF393425 VIA393425:VIB393425 VRW393425:VRX393425 WBS393425:WBT393425 WLO393425:WLP393425 WVK393425:WVL393425 C458968:D458968 IY458961:IZ458961 SU458961:SV458961 ACQ458961:ACR458961 AMM458961:AMN458961 AWI458961:AWJ458961 BGE458961:BGF458961 BQA458961:BQB458961 BZW458961:BZX458961 CJS458961:CJT458961 CTO458961:CTP458961 DDK458961:DDL458961 DNG458961:DNH458961 DXC458961:DXD458961 EGY458961:EGZ458961 EQU458961:EQV458961 FAQ458961:FAR458961 FKM458961:FKN458961 FUI458961:FUJ458961 GEE458961:GEF458961 GOA458961:GOB458961 GXW458961:GXX458961 HHS458961:HHT458961 HRO458961:HRP458961 IBK458961:IBL458961 ILG458961:ILH458961 IVC458961:IVD458961 JEY458961:JEZ458961 JOU458961:JOV458961 JYQ458961:JYR458961 KIM458961:KIN458961 KSI458961:KSJ458961 LCE458961:LCF458961 LMA458961:LMB458961 LVW458961:LVX458961 MFS458961:MFT458961 MPO458961:MPP458961 MZK458961:MZL458961 NJG458961:NJH458961 NTC458961:NTD458961 OCY458961:OCZ458961 OMU458961:OMV458961 OWQ458961:OWR458961 PGM458961:PGN458961 PQI458961:PQJ458961 QAE458961:QAF458961 QKA458961:QKB458961 QTW458961:QTX458961 RDS458961:RDT458961 RNO458961:RNP458961 RXK458961:RXL458961 SHG458961:SHH458961 SRC458961:SRD458961 TAY458961:TAZ458961 TKU458961:TKV458961 TUQ458961:TUR458961 UEM458961:UEN458961 UOI458961:UOJ458961 UYE458961:UYF458961 VIA458961:VIB458961 VRW458961:VRX458961 WBS458961:WBT458961 WLO458961:WLP458961 WVK458961:WVL458961 C524504:D524504 IY524497:IZ524497 SU524497:SV524497 ACQ524497:ACR524497 AMM524497:AMN524497 AWI524497:AWJ524497 BGE524497:BGF524497 BQA524497:BQB524497 BZW524497:BZX524497 CJS524497:CJT524497 CTO524497:CTP524497 DDK524497:DDL524497 DNG524497:DNH524497 DXC524497:DXD524497 EGY524497:EGZ524497 EQU524497:EQV524497 FAQ524497:FAR524497 FKM524497:FKN524497 FUI524497:FUJ524497 GEE524497:GEF524497 GOA524497:GOB524497 GXW524497:GXX524497 HHS524497:HHT524497 HRO524497:HRP524497 IBK524497:IBL524497 ILG524497:ILH524497 IVC524497:IVD524497 JEY524497:JEZ524497 JOU524497:JOV524497 JYQ524497:JYR524497 KIM524497:KIN524497 KSI524497:KSJ524497 LCE524497:LCF524497 LMA524497:LMB524497 LVW524497:LVX524497 MFS524497:MFT524497 MPO524497:MPP524497 MZK524497:MZL524497 NJG524497:NJH524497 NTC524497:NTD524497 OCY524497:OCZ524497 OMU524497:OMV524497 OWQ524497:OWR524497 PGM524497:PGN524497 PQI524497:PQJ524497 QAE524497:QAF524497 QKA524497:QKB524497 QTW524497:QTX524497 RDS524497:RDT524497 RNO524497:RNP524497 RXK524497:RXL524497 SHG524497:SHH524497 SRC524497:SRD524497 TAY524497:TAZ524497 TKU524497:TKV524497 TUQ524497:TUR524497 UEM524497:UEN524497 UOI524497:UOJ524497 UYE524497:UYF524497 VIA524497:VIB524497 VRW524497:VRX524497 WBS524497:WBT524497 WLO524497:WLP524497 WVK524497:WVL524497 C590040:D590040 IY590033:IZ590033 SU590033:SV590033 ACQ590033:ACR590033 AMM590033:AMN590033 AWI590033:AWJ590033 BGE590033:BGF590033 BQA590033:BQB590033 BZW590033:BZX590033 CJS590033:CJT590033 CTO590033:CTP590033 DDK590033:DDL590033 DNG590033:DNH590033 DXC590033:DXD590033 EGY590033:EGZ590033 EQU590033:EQV590033 FAQ590033:FAR590033 FKM590033:FKN590033 FUI590033:FUJ590033 GEE590033:GEF590033 GOA590033:GOB590033 GXW590033:GXX590033 HHS590033:HHT590033 HRO590033:HRP590033 IBK590033:IBL590033 ILG590033:ILH590033 IVC590033:IVD590033 JEY590033:JEZ590033 JOU590033:JOV590033 JYQ590033:JYR590033 KIM590033:KIN590033 KSI590033:KSJ590033 LCE590033:LCF590033 LMA590033:LMB590033 LVW590033:LVX590033 MFS590033:MFT590033 MPO590033:MPP590033 MZK590033:MZL590033 NJG590033:NJH590033 NTC590033:NTD590033 OCY590033:OCZ590033 OMU590033:OMV590033 OWQ590033:OWR590033 PGM590033:PGN590033 PQI590033:PQJ590033 QAE590033:QAF590033 QKA590033:QKB590033 QTW590033:QTX590033 RDS590033:RDT590033 RNO590033:RNP590033 RXK590033:RXL590033 SHG590033:SHH590033 SRC590033:SRD590033 TAY590033:TAZ590033 TKU590033:TKV590033 TUQ590033:TUR590033 UEM590033:UEN590033 UOI590033:UOJ590033 UYE590033:UYF590033 VIA590033:VIB590033 VRW590033:VRX590033 WBS590033:WBT590033 WLO590033:WLP590033 WVK590033:WVL590033 C655576:D655576 IY655569:IZ655569 SU655569:SV655569 ACQ655569:ACR655569 AMM655569:AMN655569 AWI655569:AWJ655569 BGE655569:BGF655569 BQA655569:BQB655569 BZW655569:BZX655569 CJS655569:CJT655569 CTO655569:CTP655569 DDK655569:DDL655569 DNG655569:DNH655569 DXC655569:DXD655569 EGY655569:EGZ655569 EQU655569:EQV655569 FAQ655569:FAR655569 FKM655569:FKN655569 FUI655569:FUJ655569 GEE655569:GEF655569 GOA655569:GOB655569 GXW655569:GXX655569 HHS655569:HHT655569 HRO655569:HRP655569 IBK655569:IBL655569 ILG655569:ILH655569 IVC655569:IVD655569 JEY655569:JEZ655569 JOU655569:JOV655569 JYQ655569:JYR655569 KIM655569:KIN655569 KSI655569:KSJ655569 LCE655569:LCF655569 LMA655569:LMB655569 LVW655569:LVX655569 MFS655569:MFT655569 MPO655569:MPP655569 MZK655569:MZL655569 NJG655569:NJH655569 NTC655569:NTD655569 OCY655569:OCZ655569 OMU655569:OMV655569 OWQ655569:OWR655569 PGM655569:PGN655569 PQI655569:PQJ655569 QAE655569:QAF655569 QKA655569:QKB655569 QTW655569:QTX655569 RDS655569:RDT655569 RNO655569:RNP655569 RXK655569:RXL655569 SHG655569:SHH655569 SRC655569:SRD655569 TAY655569:TAZ655569 TKU655569:TKV655569 TUQ655569:TUR655569 UEM655569:UEN655569 UOI655569:UOJ655569 UYE655569:UYF655569 VIA655569:VIB655569 VRW655569:VRX655569 WBS655569:WBT655569 WLO655569:WLP655569 WVK655569:WVL655569 C721112:D721112 IY721105:IZ721105 SU721105:SV721105 ACQ721105:ACR721105 AMM721105:AMN721105 AWI721105:AWJ721105 BGE721105:BGF721105 BQA721105:BQB721105 BZW721105:BZX721105 CJS721105:CJT721105 CTO721105:CTP721105 DDK721105:DDL721105 DNG721105:DNH721105 DXC721105:DXD721105 EGY721105:EGZ721105 EQU721105:EQV721105 FAQ721105:FAR721105 FKM721105:FKN721105 FUI721105:FUJ721105 GEE721105:GEF721105 GOA721105:GOB721105 GXW721105:GXX721105 HHS721105:HHT721105 HRO721105:HRP721105 IBK721105:IBL721105 ILG721105:ILH721105 IVC721105:IVD721105 JEY721105:JEZ721105 JOU721105:JOV721105 JYQ721105:JYR721105 KIM721105:KIN721105 KSI721105:KSJ721105 LCE721105:LCF721105 LMA721105:LMB721105 LVW721105:LVX721105 MFS721105:MFT721105 MPO721105:MPP721105 MZK721105:MZL721105 NJG721105:NJH721105 NTC721105:NTD721105 OCY721105:OCZ721105 OMU721105:OMV721105 OWQ721105:OWR721105 PGM721105:PGN721105 PQI721105:PQJ721105 QAE721105:QAF721105 QKA721105:QKB721105 QTW721105:QTX721105 RDS721105:RDT721105 RNO721105:RNP721105 RXK721105:RXL721105 SHG721105:SHH721105 SRC721105:SRD721105 TAY721105:TAZ721105 TKU721105:TKV721105 TUQ721105:TUR721105 UEM721105:UEN721105 UOI721105:UOJ721105 UYE721105:UYF721105 VIA721105:VIB721105 VRW721105:VRX721105 WBS721105:WBT721105 WLO721105:WLP721105 WVK721105:WVL721105 C786648:D786648 IY786641:IZ786641 SU786641:SV786641 ACQ786641:ACR786641 AMM786641:AMN786641 AWI786641:AWJ786641 BGE786641:BGF786641 BQA786641:BQB786641 BZW786641:BZX786641 CJS786641:CJT786641 CTO786641:CTP786641 DDK786641:DDL786641 DNG786641:DNH786641 DXC786641:DXD786641 EGY786641:EGZ786641 EQU786641:EQV786641 FAQ786641:FAR786641 FKM786641:FKN786641 FUI786641:FUJ786641 GEE786641:GEF786641 GOA786641:GOB786641 GXW786641:GXX786641 HHS786641:HHT786641 HRO786641:HRP786641 IBK786641:IBL786641 ILG786641:ILH786641 IVC786641:IVD786641 JEY786641:JEZ786641 JOU786641:JOV786641 JYQ786641:JYR786641 KIM786641:KIN786641 KSI786641:KSJ786641 LCE786641:LCF786641 LMA786641:LMB786641 LVW786641:LVX786641 MFS786641:MFT786641 MPO786641:MPP786641 MZK786641:MZL786641 NJG786641:NJH786641 NTC786641:NTD786641 OCY786641:OCZ786641 OMU786641:OMV786641 OWQ786641:OWR786641 PGM786641:PGN786641 PQI786641:PQJ786641 QAE786641:QAF786641 QKA786641:QKB786641 QTW786641:QTX786641 RDS786641:RDT786641 RNO786641:RNP786641 RXK786641:RXL786641 SHG786641:SHH786641 SRC786641:SRD786641 TAY786641:TAZ786641 TKU786641:TKV786641 TUQ786641:TUR786641 UEM786641:UEN786641 UOI786641:UOJ786641 UYE786641:UYF786641 VIA786641:VIB786641 VRW786641:VRX786641 WBS786641:WBT786641 WLO786641:WLP786641 WVK786641:WVL786641 C852184:D852184 IY852177:IZ852177 SU852177:SV852177 ACQ852177:ACR852177 AMM852177:AMN852177 AWI852177:AWJ852177 BGE852177:BGF852177 BQA852177:BQB852177 BZW852177:BZX852177 CJS852177:CJT852177 CTO852177:CTP852177 DDK852177:DDL852177 DNG852177:DNH852177 DXC852177:DXD852177 EGY852177:EGZ852177 EQU852177:EQV852177 FAQ852177:FAR852177 FKM852177:FKN852177 FUI852177:FUJ852177 GEE852177:GEF852177 GOA852177:GOB852177 GXW852177:GXX852177 HHS852177:HHT852177 HRO852177:HRP852177 IBK852177:IBL852177 ILG852177:ILH852177 IVC852177:IVD852177 JEY852177:JEZ852177 JOU852177:JOV852177 JYQ852177:JYR852177 KIM852177:KIN852177 KSI852177:KSJ852177 LCE852177:LCF852177 LMA852177:LMB852177 LVW852177:LVX852177 MFS852177:MFT852177 MPO852177:MPP852177 MZK852177:MZL852177 NJG852177:NJH852177 NTC852177:NTD852177 OCY852177:OCZ852177 OMU852177:OMV852177 OWQ852177:OWR852177 PGM852177:PGN852177 PQI852177:PQJ852177 QAE852177:QAF852177 QKA852177:QKB852177 QTW852177:QTX852177 RDS852177:RDT852177 RNO852177:RNP852177 RXK852177:RXL852177 SHG852177:SHH852177 SRC852177:SRD852177 TAY852177:TAZ852177 TKU852177:TKV852177 TUQ852177:TUR852177 UEM852177:UEN852177 UOI852177:UOJ852177 UYE852177:UYF852177 VIA852177:VIB852177 VRW852177:VRX852177 WBS852177:WBT852177 WLO852177:WLP852177 WVK852177:WVL852177 C917720:D917720 IY917713:IZ917713 SU917713:SV917713 ACQ917713:ACR917713 AMM917713:AMN917713 AWI917713:AWJ917713 BGE917713:BGF917713 BQA917713:BQB917713 BZW917713:BZX917713 CJS917713:CJT917713 CTO917713:CTP917713 DDK917713:DDL917713 DNG917713:DNH917713 DXC917713:DXD917713 EGY917713:EGZ917713 EQU917713:EQV917713 FAQ917713:FAR917713 FKM917713:FKN917713 FUI917713:FUJ917713 GEE917713:GEF917713 GOA917713:GOB917713 GXW917713:GXX917713 HHS917713:HHT917713 HRO917713:HRP917713 IBK917713:IBL917713 ILG917713:ILH917713 IVC917713:IVD917713 JEY917713:JEZ917713 JOU917713:JOV917713 JYQ917713:JYR917713 KIM917713:KIN917713 KSI917713:KSJ917713 LCE917713:LCF917713 LMA917713:LMB917713 LVW917713:LVX917713 MFS917713:MFT917713 MPO917713:MPP917713 MZK917713:MZL917713 NJG917713:NJH917713 NTC917713:NTD917713 OCY917713:OCZ917713 OMU917713:OMV917713 OWQ917713:OWR917713 PGM917713:PGN917713 PQI917713:PQJ917713 QAE917713:QAF917713 QKA917713:QKB917713 QTW917713:QTX917713 RDS917713:RDT917713 RNO917713:RNP917713 RXK917713:RXL917713 SHG917713:SHH917713 SRC917713:SRD917713 TAY917713:TAZ917713 TKU917713:TKV917713 TUQ917713:TUR917713 UEM917713:UEN917713 UOI917713:UOJ917713 UYE917713:UYF917713 VIA917713:VIB917713 VRW917713:VRX917713 WBS917713:WBT917713 WLO917713:WLP917713 WVK917713:WVL917713 C983256:D983256 IY983249:IZ983249 SU983249:SV983249 ACQ983249:ACR983249 AMM983249:AMN983249 AWI983249:AWJ983249 BGE983249:BGF983249 BQA983249:BQB983249 BZW983249:BZX983249 CJS983249:CJT983249 CTO983249:CTP983249 DDK983249:DDL983249 DNG983249:DNH983249 DXC983249:DXD983249 EGY983249:EGZ983249 EQU983249:EQV983249 FAQ983249:FAR983249 FKM983249:FKN983249 FUI983249:FUJ983249 GEE983249:GEF983249 GOA983249:GOB983249 GXW983249:GXX983249 HHS983249:HHT983249 HRO983249:HRP983249 IBK983249:IBL983249 ILG983249:ILH983249 IVC983249:IVD983249 JEY983249:JEZ983249 JOU983249:JOV983249 JYQ983249:JYR983249 KIM983249:KIN983249 KSI983249:KSJ983249 LCE983249:LCF983249 LMA983249:LMB983249 LVW983249:LVX983249 MFS983249:MFT983249 MPO983249:MPP983249 MZK983249:MZL983249 NJG983249:NJH983249 NTC983249:NTD983249 OCY983249:OCZ983249 OMU983249:OMV983249 OWQ983249:OWR983249 PGM983249:PGN983249 PQI983249:PQJ983249 QAE983249:QAF983249 QKA983249:QKB983249 QTW983249:QTX983249 RDS983249:RDT983249 RNO983249:RNP983249 RXK983249:RXL983249 SHG983249:SHH983249 SRC983249:SRD983249 TAY983249:TAZ983249 TKU983249:TKV983249 TUQ983249:TUR983249 UEM983249:UEN983249 UOI983249:UOJ983249 UYE983249:UYF983249 VIA983249:VIB983249 VRW983249:VRX983249 WBS983249:WBT983249 WLO983249:WLP983249 WVK983249:WVL983249 D199 IZ189:IZ191 SV189:SV191 ACR189:ACR191 AMN189:AMN191 AWJ189:AWJ191 BGF189:BGF191 BQB189:BQB191 BZX189:BZX191 CJT189:CJT191 CTP189:CTP191 DDL189:DDL191 DNH189:DNH191 DXD189:DXD191 EGZ189:EGZ191 EQV189:EQV191 FAR189:FAR191 FKN189:FKN191 FUJ189:FUJ191 GEF189:GEF191 GOB189:GOB191 GXX189:GXX191 HHT189:HHT191 HRP189:HRP191 IBL189:IBL191 ILH189:ILH191 IVD189:IVD191 JEZ189:JEZ191 JOV189:JOV191 JYR189:JYR191 KIN189:KIN191 KSJ189:KSJ191 LCF189:LCF191 LMB189:LMB191 LVX189:LVX191 MFT189:MFT191 MPP189:MPP191 MZL189:MZL191 NJH189:NJH191 NTD189:NTD191 OCZ189:OCZ191 OMV189:OMV191 OWR189:OWR191 PGN189:PGN191 PQJ189:PQJ191 QAF189:QAF191 QKB189:QKB191 QTX189:QTX191 RDT189:RDT191 RNP189:RNP191 RXL189:RXL191 SHH189:SHH191 SRD189:SRD191 TAZ189:TAZ191 TKV189:TKV191 TUR189:TUR191 UEN189:UEN191 UOJ189:UOJ191 UYF189:UYF191 VIB189:VIB191 VRX189:VRX191 WBT189:WBT191 WLP189:WLP191 WVL189:WVL191 D65779 IZ65772 SV65772 ACR65772 AMN65772 AWJ65772 BGF65772 BQB65772 BZX65772 CJT65772 CTP65772 DDL65772 DNH65772 DXD65772 EGZ65772 EQV65772 FAR65772 FKN65772 FUJ65772 GEF65772 GOB65772 GXX65772 HHT65772 HRP65772 IBL65772 ILH65772 IVD65772 JEZ65772 JOV65772 JYR65772 KIN65772 KSJ65772 LCF65772 LMB65772 LVX65772 MFT65772 MPP65772 MZL65772 NJH65772 NTD65772 OCZ65772 OMV65772 OWR65772 PGN65772 PQJ65772 QAF65772 QKB65772 QTX65772 RDT65772 RNP65772 RXL65772 SHH65772 SRD65772 TAZ65772 TKV65772 TUR65772 UEN65772 UOJ65772 UYF65772 VIB65772 VRX65772 WBT65772 WLP65772 WVL65772 D131315 IZ131308 SV131308 ACR131308 AMN131308 AWJ131308 BGF131308 BQB131308 BZX131308 CJT131308 CTP131308 DDL131308 DNH131308 DXD131308 EGZ131308 EQV131308 FAR131308 FKN131308 FUJ131308 GEF131308 GOB131308 GXX131308 HHT131308 HRP131308 IBL131308 ILH131308 IVD131308 JEZ131308 JOV131308 JYR131308 KIN131308 KSJ131308 LCF131308 LMB131308 LVX131308 MFT131308 MPP131308 MZL131308 NJH131308 NTD131308 OCZ131308 OMV131308 OWR131308 PGN131308 PQJ131308 QAF131308 QKB131308 QTX131308 RDT131308 RNP131308 RXL131308 SHH131308 SRD131308 TAZ131308 TKV131308 TUR131308 UEN131308 UOJ131308 UYF131308 VIB131308 VRX131308 WBT131308 WLP131308 WVL131308 D196851 IZ196844 SV196844 ACR196844 AMN196844 AWJ196844 BGF196844 BQB196844 BZX196844 CJT196844 CTP196844 DDL196844 DNH196844 DXD196844 EGZ196844 EQV196844 FAR196844 FKN196844 FUJ196844 GEF196844 GOB196844 GXX196844 HHT196844 HRP196844 IBL196844 ILH196844 IVD196844 JEZ196844 JOV196844 JYR196844 KIN196844 KSJ196844 LCF196844 LMB196844 LVX196844 MFT196844 MPP196844 MZL196844 NJH196844 NTD196844 OCZ196844 OMV196844 OWR196844 PGN196844 PQJ196844 QAF196844 QKB196844 QTX196844 RDT196844 RNP196844 RXL196844 SHH196844 SRD196844 TAZ196844 TKV196844 TUR196844 UEN196844 UOJ196844 UYF196844 VIB196844 VRX196844 WBT196844 WLP196844 WVL196844 D262387 IZ262380 SV262380 ACR262380 AMN262380 AWJ262380 BGF262380 BQB262380 BZX262380 CJT262380 CTP262380 DDL262380 DNH262380 DXD262380 EGZ262380 EQV262380 FAR262380 FKN262380 FUJ262380 GEF262380 GOB262380 GXX262380 HHT262380 HRP262380 IBL262380 ILH262380 IVD262380 JEZ262380 JOV262380 JYR262380 KIN262380 KSJ262380 LCF262380 LMB262380 LVX262380 MFT262380 MPP262380 MZL262380 NJH262380 NTD262380 OCZ262380 OMV262380 OWR262380 PGN262380 PQJ262380 QAF262380 QKB262380 QTX262380 RDT262380 RNP262380 RXL262380 SHH262380 SRD262380 TAZ262380 TKV262380 TUR262380 UEN262380 UOJ262380 UYF262380 VIB262380 VRX262380 WBT262380 WLP262380 WVL262380 D327923 IZ327916 SV327916 ACR327916 AMN327916 AWJ327916 BGF327916 BQB327916 BZX327916 CJT327916 CTP327916 DDL327916 DNH327916 DXD327916 EGZ327916 EQV327916 FAR327916 FKN327916 FUJ327916 GEF327916 GOB327916 GXX327916 HHT327916 HRP327916 IBL327916 ILH327916 IVD327916 JEZ327916 JOV327916 JYR327916 KIN327916 KSJ327916 LCF327916 LMB327916 LVX327916 MFT327916 MPP327916 MZL327916 NJH327916 NTD327916 OCZ327916 OMV327916 OWR327916 PGN327916 PQJ327916 QAF327916 QKB327916 QTX327916 RDT327916 RNP327916 RXL327916 SHH327916 SRD327916 TAZ327916 TKV327916 TUR327916 UEN327916 UOJ327916 UYF327916 VIB327916 VRX327916 WBT327916 WLP327916 WVL327916 D393459 IZ393452 SV393452 ACR393452 AMN393452 AWJ393452 BGF393452 BQB393452 BZX393452 CJT393452 CTP393452 DDL393452 DNH393452 DXD393452 EGZ393452 EQV393452 FAR393452 FKN393452 FUJ393452 GEF393452 GOB393452 GXX393452 HHT393452 HRP393452 IBL393452 ILH393452 IVD393452 JEZ393452 JOV393452 JYR393452 KIN393452 KSJ393452 LCF393452 LMB393452 LVX393452 MFT393452 MPP393452 MZL393452 NJH393452 NTD393452 OCZ393452 OMV393452 OWR393452 PGN393452 PQJ393452 QAF393452 QKB393452 QTX393452 RDT393452 RNP393452 RXL393452 SHH393452 SRD393452 TAZ393452 TKV393452 TUR393452 UEN393452 UOJ393452 UYF393452 VIB393452 VRX393452 WBT393452 WLP393452 WVL393452 D458995 IZ458988 SV458988 ACR458988 AMN458988 AWJ458988 BGF458988 BQB458988 BZX458988 CJT458988 CTP458988 DDL458988 DNH458988 DXD458988 EGZ458988 EQV458988 FAR458988 FKN458988 FUJ458988 GEF458988 GOB458988 GXX458988 HHT458988 HRP458988 IBL458988 ILH458988 IVD458988 JEZ458988 JOV458988 JYR458988 KIN458988 KSJ458988 LCF458988 LMB458988 LVX458988 MFT458988 MPP458988 MZL458988 NJH458988 NTD458988 OCZ458988 OMV458988 OWR458988 PGN458988 PQJ458988 QAF458988 QKB458988 QTX458988 RDT458988 RNP458988 RXL458988 SHH458988 SRD458988 TAZ458988 TKV458988 TUR458988 UEN458988 UOJ458988 UYF458988 VIB458988 VRX458988 WBT458988 WLP458988 WVL458988 D524531 IZ524524 SV524524 ACR524524 AMN524524 AWJ524524 BGF524524 BQB524524 BZX524524 CJT524524 CTP524524 DDL524524 DNH524524 DXD524524 EGZ524524 EQV524524 FAR524524 FKN524524 FUJ524524 GEF524524 GOB524524 GXX524524 HHT524524 HRP524524 IBL524524 ILH524524 IVD524524 JEZ524524 JOV524524 JYR524524 KIN524524 KSJ524524 LCF524524 LMB524524 LVX524524 MFT524524 MPP524524 MZL524524 NJH524524 NTD524524 OCZ524524 OMV524524 OWR524524 PGN524524 PQJ524524 QAF524524 QKB524524 QTX524524 RDT524524 RNP524524 RXL524524 SHH524524 SRD524524 TAZ524524 TKV524524 TUR524524 UEN524524 UOJ524524 UYF524524 VIB524524 VRX524524 WBT524524 WLP524524 WVL524524 D590067 IZ590060 SV590060 ACR590060 AMN590060 AWJ590060 BGF590060 BQB590060 BZX590060 CJT590060 CTP590060 DDL590060 DNH590060 DXD590060 EGZ590060 EQV590060 FAR590060 FKN590060 FUJ590060 GEF590060 GOB590060 GXX590060 HHT590060 HRP590060 IBL590060 ILH590060 IVD590060 JEZ590060 JOV590060 JYR590060 KIN590060 KSJ590060 LCF590060 LMB590060 LVX590060 MFT590060 MPP590060 MZL590060 NJH590060 NTD590060 OCZ590060 OMV590060 OWR590060 PGN590060 PQJ590060 QAF590060 QKB590060 QTX590060 RDT590060 RNP590060 RXL590060 SHH590060 SRD590060 TAZ590060 TKV590060 TUR590060 UEN590060 UOJ590060 UYF590060 VIB590060 VRX590060 WBT590060 WLP590060 WVL590060 D655603 IZ655596 SV655596 ACR655596 AMN655596 AWJ655596 BGF655596 BQB655596 BZX655596 CJT655596 CTP655596 DDL655596 DNH655596 DXD655596 EGZ655596 EQV655596 FAR655596 FKN655596 FUJ655596 GEF655596 GOB655596 GXX655596 HHT655596 HRP655596 IBL655596 ILH655596 IVD655596 JEZ655596 JOV655596 JYR655596 KIN655596 KSJ655596 LCF655596 LMB655596 LVX655596 MFT655596 MPP655596 MZL655596 NJH655596 NTD655596 OCZ655596 OMV655596 OWR655596 PGN655596 PQJ655596 QAF655596 QKB655596 QTX655596 RDT655596 RNP655596 RXL655596 SHH655596 SRD655596 TAZ655596 TKV655596 TUR655596 UEN655596 UOJ655596 UYF655596 VIB655596 VRX655596 WBT655596 WLP655596 WVL655596 D721139 IZ721132 SV721132 ACR721132 AMN721132 AWJ721132 BGF721132 BQB721132 BZX721132 CJT721132 CTP721132 DDL721132 DNH721132 DXD721132 EGZ721132 EQV721132 FAR721132 FKN721132 FUJ721132 GEF721132 GOB721132 GXX721132 HHT721132 HRP721132 IBL721132 ILH721132 IVD721132 JEZ721132 JOV721132 JYR721132 KIN721132 KSJ721132 LCF721132 LMB721132 LVX721132 MFT721132 MPP721132 MZL721132 NJH721132 NTD721132 OCZ721132 OMV721132 OWR721132 PGN721132 PQJ721132 QAF721132 QKB721132 QTX721132 RDT721132 RNP721132 RXL721132 SHH721132 SRD721132 TAZ721132 TKV721132 TUR721132 UEN721132 UOJ721132 UYF721132 VIB721132 VRX721132 WBT721132 WLP721132 WVL721132 D786675 IZ786668 SV786668 ACR786668 AMN786668 AWJ786668 BGF786668 BQB786668 BZX786668 CJT786668 CTP786668 DDL786668 DNH786668 DXD786668 EGZ786668 EQV786668 FAR786668 FKN786668 FUJ786668 GEF786668 GOB786668 GXX786668 HHT786668 HRP786668 IBL786668 ILH786668 IVD786668 JEZ786668 JOV786668 JYR786668 KIN786668 KSJ786668 LCF786668 LMB786668 LVX786668 MFT786668 MPP786668 MZL786668 NJH786668 NTD786668 OCZ786668 OMV786668 OWR786668 PGN786668 PQJ786668 QAF786668 QKB786668 QTX786668 RDT786668 RNP786668 RXL786668 SHH786668 SRD786668 TAZ786668 TKV786668 TUR786668 UEN786668 UOJ786668 UYF786668 VIB786668 VRX786668 WBT786668 WLP786668 WVL786668 D852211 IZ852204 SV852204 ACR852204 AMN852204 AWJ852204 BGF852204 BQB852204 BZX852204 CJT852204 CTP852204 DDL852204 DNH852204 DXD852204 EGZ852204 EQV852204 FAR852204 FKN852204 FUJ852204 GEF852204 GOB852204 GXX852204 HHT852204 HRP852204 IBL852204 ILH852204 IVD852204 JEZ852204 JOV852204 JYR852204 KIN852204 KSJ852204 LCF852204 LMB852204 LVX852204 MFT852204 MPP852204 MZL852204 NJH852204 NTD852204 OCZ852204 OMV852204 OWR852204 PGN852204 PQJ852204 QAF852204 QKB852204 QTX852204 RDT852204 RNP852204 RXL852204 SHH852204 SRD852204 TAZ852204 TKV852204 TUR852204 UEN852204 UOJ852204 UYF852204 VIB852204 VRX852204 WBT852204 WLP852204 WVL852204 D917747 IZ917740 SV917740 ACR917740 AMN917740 AWJ917740 BGF917740 BQB917740 BZX917740 CJT917740 CTP917740 DDL917740 DNH917740 DXD917740 EGZ917740 EQV917740 FAR917740 FKN917740 FUJ917740 GEF917740 GOB917740 GXX917740 HHT917740 HRP917740 IBL917740 ILH917740 IVD917740 JEZ917740 JOV917740 JYR917740 KIN917740 KSJ917740 LCF917740 LMB917740 LVX917740 MFT917740 MPP917740 MZL917740 NJH917740 NTD917740 OCZ917740 OMV917740 OWR917740 PGN917740 PQJ917740 QAF917740 QKB917740 QTX917740 RDT917740 RNP917740 RXL917740 SHH917740 SRD917740 TAZ917740 TKV917740 TUR917740 UEN917740 UOJ917740 UYF917740 VIB917740 VRX917740 WBT917740 WLP917740 WVL917740 D983283 IZ983276 SV983276 ACR983276 AMN983276 AWJ983276 BGF983276 BQB983276 BZX983276 CJT983276 CTP983276 DDL983276 DNH983276 DXD983276 EGZ983276 EQV983276 FAR983276 FKN983276 FUJ983276 GEF983276 GOB983276 GXX983276 HHT983276 HRP983276 IBL983276 ILH983276 IVD983276 JEZ983276 JOV983276 JYR983276 KIN983276 KSJ983276 LCF983276 LMB983276 LVX983276 MFT983276 MPP983276 MZL983276 NJH983276 NTD983276 OCZ983276 OMV983276 OWR983276 PGN983276 PQJ983276 QAF983276 QKB983276 QTX983276 RDT983276 RNP983276 RXL983276 SHH983276 SRD983276 TAZ983276 TKV983276 TUR983276 UEN983276 UOJ983276 UYF983276 VIB983276 VRX983276 WBT983276 WLP983276 WVL983276 D205 IZ198 SV198 ACR198 AMN198 AWJ198 BGF198 BQB198 BZX198 CJT198 CTP198 DDL198 DNH198 DXD198 EGZ198 EQV198 FAR198 FKN198 FUJ198 GEF198 GOB198 GXX198 HHT198 HRP198 IBL198 ILH198 IVD198 JEZ198 JOV198 JYR198 KIN198 KSJ198 LCF198 LMB198 LVX198 MFT198 MPP198 MZL198 NJH198 NTD198 OCZ198 OMV198 OWR198 PGN198 PQJ198 QAF198 QKB198 QTX198 RDT198 RNP198 RXL198 SHH198 SRD198 TAZ198 TKV198 TUR198 UEN198 UOJ198 UYF198 VIB198 VRX198 WBT198 WLP198 WVL198 D65785 IZ65778 SV65778 ACR65778 AMN65778 AWJ65778 BGF65778 BQB65778 BZX65778 CJT65778 CTP65778 DDL65778 DNH65778 DXD65778 EGZ65778 EQV65778 FAR65778 FKN65778 FUJ65778 GEF65778 GOB65778 GXX65778 HHT65778 HRP65778 IBL65778 ILH65778 IVD65778 JEZ65778 JOV65778 JYR65778 KIN65778 KSJ65778 LCF65778 LMB65778 LVX65778 MFT65778 MPP65778 MZL65778 NJH65778 NTD65778 OCZ65778 OMV65778 OWR65778 PGN65778 PQJ65778 QAF65778 QKB65778 QTX65778 RDT65778 RNP65778 RXL65778 SHH65778 SRD65778 TAZ65778 TKV65778 TUR65778 UEN65778 UOJ65778 UYF65778 VIB65778 VRX65778 WBT65778 WLP65778 WVL65778 D131321 IZ131314 SV131314 ACR131314 AMN131314 AWJ131314 BGF131314 BQB131314 BZX131314 CJT131314 CTP131314 DDL131314 DNH131314 DXD131314 EGZ131314 EQV131314 FAR131314 FKN131314 FUJ131314 GEF131314 GOB131314 GXX131314 HHT131314 HRP131314 IBL131314 ILH131314 IVD131314 JEZ131314 JOV131314 JYR131314 KIN131314 KSJ131314 LCF131314 LMB131314 LVX131314 MFT131314 MPP131314 MZL131314 NJH131314 NTD131314 OCZ131314 OMV131314 OWR131314 PGN131314 PQJ131314 QAF131314 QKB131314 QTX131314 RDT131314 RNP131314 RXL131314 SHH131314 SRD131314 TAZ131314 TKV131314 TUR131314 UEN131314 UOJ131314 UYF131314 VIB131314 VRX131314 WBT131314 WLP131314 WVL131314 D196857 IZ196850 SV196850 ACR196850 AMN196850 AWJ196850 BGF196850 BQB196850 BZX196850 CJT196850 CTP196850 DDL196850 DNH196850 DXD196850 EGZ196850 EQV196850 FAR196850 FKN196850 FUJ196850 GEF196850 GOB196850 GXX196850 HHT196850 HRP196850 IBL196850 ILH196850 IVD196850 JEZ196850 JOV196850 JYR196850 KIN196850 KSJ196850 LCF196850 LMB196850 LVX196850 MFT196850 MPP196850 MZL196850 NJH196850 NTD196850 OCZ196850 OMV196850 OWR196850 PGN196850 PQJ196850 QAF196850 QKB196850 QTX196850 RDT196850 RNP196850 RXL196850 SHH196850 SRD196850 TAZ196850 TKV196850 TUR196850 UEN196850 UOJ196850 UYF196850 VIB196850 VRX196850 WBT196850 WLP196850 WVL196850 D262393 IZ262386 SV262386 ACR262386 AMN262386 AWJ262386 BGF262386 BQB262386 BZX262386 CJT262386 CTP262386 DDL262386 DNH262386 DXD262386 EGZ262386 EQV262386 FAR262386 FKN262386 FUJ262386 GEF262386 GOB262386 GXX262386 HHT262386 HRP262386 IBL262386 ILH262386 IVD262386 JEZ262386 JOV262386 JYR262386 KIN262386 KSJ262386 LCF262386 LMB262386 LVX262386 MFT262386 MPP262386 MZL262386 NJH262386 NTD262386 OCZ262386 OMV262386 OWR262386 PGN262386 PQJ262386 QAF262386 QKB262386 QTX262386 RDT262386 RNP262386 RXL262386 SHH262386 SRD262386 TAZ262386 TKV262386 TUR262386 UEN262386 UOJ262386 UYF262386 VIB262386 VRX262386 WBT262386 WLP262386 WVL262386 D327929 IZ327922 SV327922 ACR327922 AMN327922 AWJ327922 BGF327922 BQB327922 BZX327922 CJT327922 CTP327922 DDL327922 DNH327922 DXD327922 EGZ327922 EQV327922 FAR327922 FKN327922 FUJ327922 GEF327922 GOB327922 GXX327922 HHT327922 HRP327922 IBL327922 ILH327922 IVD327922 JEZ327922 JOV327922 JYR327922 KIN327922 KSJ327922 LCF327922 LMB327922 LVX327922 MFT327922 MPP327922 MZL327922 NJH327922 NTD327922 OCZ327922 OMV327922 OWR327922 PGN327922 PQJ327922 QAF327922 QKB327922 QTX327922 RDT327922 RNP327922 RXL327922 SHH327922 SRD327922 TAZ327922 TKV327922 TUR327922 UEN327922 UOJ327922 UYF327922 VIB327922 VRX327922 WBT327922 WLP327922 WVL327922 D393465 IZ393458 SV393458 ACR393458 AMN393458 AWJ393458 BGF393458 BQB393458 BZX393458 CJT393458 CTP393458 DDL393458 DNH393458 DXD393458 EGZ393458 EQV393458 FAR393458 FKN393458 FUJ393458 GEF393458 GOB393458 GXX393458 HHT393458 HRP393458 IBL393458 ILH393458 IVD393458 JEZ393458 JOV393458 JYR393458 KIN393458 KSJ393458 LCF393458 LMB393458 LVX393458 MFT393458 MPP393458 MZL393458 NJH393458 NTD393458 OCZ393458 OMV393458 OWR393458 PGN393458 PQJ393458 QAF393458 QKB393458 QTX393458 RDT393458 RNP393458 RXL393458 SHH393458 SRD393458 TAZ393458 TKV393458 TUR393458 UEN393458 UOJ393458 UYF393458 VIB393458 VRX393458 WBT393458 WLP393458 WVL393458 D459001 IZ458994 SV458994 ACR458994 AMN458994 AWJ458994 BGF458994 BQB458994 BZX458994 CJT458994 CTP458994 DDL458994 DNH458994 DXD458994 EGZ458994 EQV458994 FAR458994 FKN458994 FUJ458994 GEF458994 GOB458994 GXX458994 HHT458994 HRP458994 IBL458994 ILH458994 IVD458994 JEZ458994 JOV458994 JYR458994 KIN458994 KSJ458994 LCF458994 LMB458994 LVX458994 MFT458994 MPP458994 MZL458994 NJH458994 NTD458994 OCZ458994 OMV458994 OWR458994 PGN458994 PQJ458994 QAF458994 QKB458994 QTX458994 RDT458994 RNP458994 RXL458994 SHH458994 SRD458994 TAZ458994 TKV458994 TUR458994 UEN458994 UOJ458994 UYF458994 VIB458994 VRX458994 WBT458994 WLP458994 WVL458994 D524537 IZ524530 SV524530 ACR524530 AMN524530 AWJ524530 BGF524530 BQB524530 BZX524530 CJT524530 CTP524530 DDL524530 DNH524530 DXD524530 EGZ524530 EQV524530 FAR524530 FKN524530 FUJ524530 GEF524530 GOB524530 GXX524530 HHT524530 HRP524530 IBL524530 ILH524530 IVD524530 JEZ524530 JOV524530 JYR524530 KIN524530 KSJ524530 LCF524530 LMB524530 LVX524530 MFT524530 MPP524530 MZL524530 NJH524530 NTD524530 OCZ524530 OMV524530 OWR524530 PGN524530 PQJ524530 QAF524530 QKB524530 QTX524530 RDT524530 RNP524530 RXL524530 SHH524530 SRD524530 TAZ524530 TKV524530 TUR524530 UEN524530 UOJ524530 UYF524530 VIB524530 VRX524530 WBT524530 WLP524530 WVL524530 D590073 IZ590066 SV590066 ACR590066 AMN590066 AWJ590066 BGF590066 BQB590066 BZX590066 CJT590066 CTP590066 DDL590066 DNH590066 DXD590066 EGZ590066 EQV590066 FAR590066 FKN590066 FUJ590066 GEF590066 GOB590066 GXX590066 HHT590066 HRP590066 IBL590066 ILH590066 IVD590066 JEZ590066 JOV590066 JYR590066 KIN590066 KSJ590066 LCF590066 LMB590066 LVX590066 MFT590066 MPP590066 MZL590066 NJH590066 NTD590066 OCZ590066 OMV590066 OWR590066 PGN590066 PQJ590066 QAF590066 QKB590066 QTX590066 RDT590066 RNP590066 RXL590066 SHH590066 SRD590066 TAZ590066 TKV590066 TUR590066 UEN590066 UOJ590066 UYF590066 VIB590066 VRX590066 WBT590066 WLP590066 WVL590066 D655609 IZ655602 SV655602 ACR655602 AMN655602 AWJ655602 BGF655602 BQB655602 BZX655602 CJT655602 CTP655602 DDL655602 DNH655602 DXD655602 EGZ655602 EQV655602 FAR655602 FKN655602 FUJ655602 GEF655602 GOB655602 GXX655602 HHT655602 HRP655602 IBL655602 ILH655602 IVD655602 JEZ655602 JOV655602 JYR655602 KIN655602 KSJ655602 LCF655602 LMB655602 LVX655602 MFT655602 MPP655602 MZL655602 NJH655602 NTD655602 OCZ655602 OMV655602 OWR655602 PGN655602 PQJ655602 QAF655602 QKB655602 QTX655602 RDT655602 RNP655602 RXL655602 SHH655602 SRD655602 TAZ655602 TKV655602 TUR655602 UEN655602 UOJ655602 UYF655602 VIB655602 VRX655602 WBT655602 WLP655602 WVL655602 D721145 IZ721138 SV721138 ACR721138 AMN721138 AWJ721138 BGF721138 BQB721138 BZX721138 CJT721138 CTP721138 DDL721138 DNH721138 DXD721138 EGZ721138 EQV721138 FAR721138 FKN721138 FUJ721138 GEF721138 GOB721138 GXX721138 HHT721138 HRP721138 IBL721138 ILH721138 IVD721138 JEZ721138 JOV721138 JYR721138 KIN721138 KSJ721138 LCF721138 LMB721138 LVX721138 MFT721138 MPP721138 MZL721138 NJH721138 NTD721138 OCZ721138 OMV721138 OWR721138 PGN721138 PQJ721138 QAF721138 QKB721138 QTX721138 RDT721138 RNP721138 RXL721138 SHH721138 SRD721138 TAZ721138 TKV721138 TUR721138 UEN721138 UOJ721138 UYF721138 VIB721138 VRX721138 WBT721138 WLP721138 WVL721138 D786681 IZ786674 SV786674 ACR786674 AMN786674 AWJ786674 BGF786674 BQB786674 BZX786674 CJT786674 CTP786674 DDL786674 DNH786674 DXD786674 EGZ786674 EQV786674 FAR786674 FKN786674 FUJ786674 GEF786674 GOB786674 GXX786674 HHT786674 HRP786674 IBL786674 ILH786674 IVD786674 JEZ786674 JOV786674 JYR786674 KIN786674 KSJ786674 LCF786674 LMB786674 LVX786674 MFT786674 MPP786674 MZL786674 NJH786674 NTD786674 OCZ786674 OMV786674 OWR786674 PGN786674 PQJ786674 QAF786674 QKB786674 QTX786674 RDT786674 RNP786674 RXL786674 SHH786674 SRD786674 TAZ786674 TKV786674 TUR786674 UEN786674 UOJ786674 UYF786674 VIB786674 VRX786674 WBT786674 WLP786674 WVL786674 D852217 IZ852210 SV852210 ACR852210 AMN852210 AWJ852210 BGF852210 BQB852210 BZX852210 CJT852210 CTP852210 DDL852210 DNH852210 DXD852210 EGZ852210 EQV852210 FAR852210 FKN852210 FUJ852210 GEF852210 GOB852210 GXX852210 HHT852210 HRP852210 IBL852210 ILH852210 IVD852210 JEZ852210 JOV852210 JYR852210 KIN852210 KSJ852210 LCF852210 LMB852210 LVX852210 MFT852210 MPP852210 MZL852210 NJH852210 NTD852210 OCZ852210 OMV852210 OWR852210 PGN852210 PQJ852210 QAF852210 QKB852210 QTX852210 RDT852210 RNP852210 RXL852210 SHH852210 SRD852210 TAZ852210 TKV852210 TUR852210 UEN852210 UOJ852210 UYF852210 VIB852210 VRX852210 WBT852210 WLP852210 WVL852210 D917753 IZ917746 SV917746 ACR917746 AMN917746 AWJ917746 BGF917746 BQB917746 BZX917746 CJT917746 CTP917746 DDL917746 DNH917746 DXD917746 EGZ917746 EQV917746 FAR917746 FKN917746 FUJ917746 GEF917746 GOB917746 GXX917746 HHT917746 HRP917746 IBL917746 ILH917746 IVD917746 JEZ917746 JOV917746 JYR917746 KIN917746 KSJ917746 LCF917746 LMB917746 LVX917746 MFT917746 MPP917746 MZL917746 NJH917746 NTD917746 OCZ917746 OMV917746 OWR917746 PGN917746 PQJ917746 QAF917746 QKB917746 QTX917746 RDT917746 RNP917746 RXL917746 SHH917746 SRD917746 TAZ917746 TKV917746 TUR917746 UEN917746 UOJ917746 UYF917746 VIB917746 VRX917746 WBT917746 WLP917746 WVL917746 D983289 IZ983282 SV983282 ACR983282 AMN983282 AWJ983282 BGF983282 BQB983282 BZX983282 CJT983282 CTP983282 DDL983282 DNH983282 DXD983282 EGZ983282 EQV983282 FAR983282 FKN983282 FUJ983282 GEF983282 GOB983282 GXX983282 HHT983282 HRP983282 IBL983282 ILH983282 IVD983282 JEZ983282 JOV983282 JYR983282 KIN983282 KSJ983282 LCF983282 LMB983282 LVX983282 MFT983282 MPP983282 MZL983282 NJH983282 NTD983282 OCZ983282 OMV983282 OWR983282 PGN983282 PQJ983282 QAF983282 QKB983282 QTX983282 RDT983282 RNP983282 RXL983282 SHH983282 SRD983282 TAZ983282 TKV983282 TUR983282 UEN983282 UOJ983282 UYF983282 VIB983282 VRX983282 WBT983282 WLP983282 WVL983282">
      <formula1>0</formula1>
      <formula2>0</formula2>
    </dataValidation>
    <dataValidation allowBlank="1" showInputMessage="1" showErrorMessage="1" prompt="Saldo final del periodo que corresponde la cuenta pública presentada (mensual:  enero, febrero, marzo, etc.; trimestral: 1er, 2do, 3ro. o 4to.)." sqref="B211 IX204 ST204 ACP204 AML204 AWH204 BGD204 BPZ204 BZV204 CJR204 CTN204 DDJ204 DNF204 DXB204 EGX204 EQT204 FAP204 FKL204 FUH204 GED204 GNZ204 GXV204 HHR204 HRN204 IBJ204 ILF204 IVB204 JEX204 JOT204 JYP204 KIL204 KSH204 LCD204 LLZ204 LVV204 MFR204 MPN204 MZJ204 NJF204 NTB204 OCX204 OMT204 OWP204 PGL204 PQH204 QAD204 QJZ204 QTV204 RDR204 RNN204 RXJ204 SHF204 SRB204 TAX204 TKT204 TUP204 UEL204 UOH204 UYD204 VHZ204 VRV204 WBR204 WLN204 WVJ204 B65791 IX65784 ST65784 ACP65784 AML65784 AWH65784 BGD65784 BPZ65784 BZV65784 CJR65784 CTN65784 DDJ65784 DNF65784 DXB65784 EGX65784 EQT65784 FAP65784 FKL65784 FUH65784 GED65784 GNZ65784 GXV65784 HHR65784 HRN65784 IBJ65784 ILF65784 IVB65784 JEX65784 JOT65784 JYP65784 KIL65784 KSH65784 LCD65784 LLZ65784 LVV65784 MFR65784 MPN65784 MZJ65784 NJF65784 NTB65784 OCX65784 OMT65784 OWP65784 PGL65784 PQH65784 QAD65784 QJZ65784 QTV65784 RDR65784 RNN65784 RXJ65784 SHF65784 SRB65784 TAX65784 TKT65784 TUP65784 UEL65784 UOH65784 UYD65784 VHZ65784 VRV65784 WBR65784 WLN65784 WVJ65784 B131327 IX131320 ST131320 ACP131320 AML131320 AWH131320 BGD131320 BPZ131320 BZV131320 CJR131320 CTN131320 DDJ131320 DNF131320 DXB131320 EGX131320 EQT131320 FAP131320 FKL131320 FUH131320 GED131320 GNZ131320 GXV131320 HHR131320 HRN131320 IBJ131320 ILF131320 IVB131320 JEX131320 JOT131320 JYP131320 KIL131320 KSH131320 LCD131320 LLZ131320 LVV131320 MFR131320 MPN131320 MZJ131320 NJF131320 NTB131320 OCX131320 OMT131320 OWP131320 PGL131320 PQH131320 QAD131320 QJZ131320 QTV131320 RDR131320 RNN131320 RXJ131320 SHF131320 SRB131320 TAX131320 TKT131320 TUP131320 UEL131320 UOH131320 UYD131320 VHZ131320 VRV131320 WBR131320 WLN131320 WVJ131320 B196863 IX196856 ST196856 ACP196856 AML196856 AWH196856 BGD196856 BPZ196856 BZV196856 CJR196856 CTN196856 DDJ196856 DNF196856 DXB196856 EGX196856 EQT196856 FAP196856 FKL196856 FUH196856 GED196856 GNZ196856 GXV196856 HHR196856 HRN196856 IBJ196856 ILF196856 IVB196856 JEX196856 JOT196856 JYP196856 KIL196856 KSH196856 LCD196856 LLZ196856 LVV196856 MFR196856 MPN196856 MZJ196856 NJF196856 NTB196856 OCX196856 OMT196856 OWP196856 PGL196856 PQH196856 QAD196856 QJZ196856 QTV196856 RDR196856 RNN196856 RXJ196856 SHF196856 SRB196856 TAX196856 TKT196856 TUP196856 UEL196856 UOH196856 UYD196856 VHZ196856 VRV196856 WBR196856 WLN196856 WVJ196856 B262399 IX262392 ST262392 ACP262392 AML262392 AWH262392 BGD262392 BPZ262392 BZV262392 CJR262392 CTN262392 DDJ262392 DNF262392 DXB262392 EGX262392 EQT262392 FAP262392 FKL262392 FUH262392 GED262392 GNZ262392 GXV262392 HHR262392 HRN262392 IBJ262392 ILF262392 IVB262392 JEX262392 JOT262392 JYP262392 KIL262392 KSH262392 LCD262392 LLZ262392 LVV262392 MFR262392 MPN262392 MZJ262392 NJF262392 NTB262392 OCX262392 OMT262392 OWP262392 PGL262392 PQH262392 QAD262392 QJZ262392 QTV262392 RDR262392 RNN262392 RXJ262392 SHF262392 SRB262392 TAX262392 TKT262392 TUP262392 UEL262392 UOH262392 UYD262392 VHZ262392 VRV262392 WBR262392 WLN262392 WVJ262392 B327935 IX327928 ST327928 ACP327928 AML327928 AWH327928 BGD327928 BPZ327928 BZV327928 CJR327928 CTN327928 DDJ327928 DNF327928 DXB327928 EGX327928 EQT327928 FAP327928 FKL327928 FUH327928 GED327928 GNZ327928 GXV327928 HHR327928 HRN327928 IBJ327928 ILF327928 IVB327928 JEX327928 JOT327928 JYP327928 KIL327928 KSH327928 LCD327928 LLZ327928 LVV327928 MFR327928 MPN327928 MZJ327928 NJF327928 NTB327928 OCX327928 OMT327928 OWP327928 PGL327928 PQH327928 QAD327928 QJZ327928 QTV327928 RDR327928 RNN327928 RXJ327928 SHF327928 SRB327928 TAX327928 TKT327928 TUP327928 UEL327928 UOH327928 UYD327928 VHZ327928 VRV327928 WBR327928 WLN327928 WVJ327928 B393471 IX393464 ST393464 ACP393464 AML393464 AWH393464 BGD393464 BPZ393464 BZV393464 CJR393464 CTN393464 DDJ393464 DNF393464 DXB393464 EGX393464 EQT393464 FAP393464 FKL393464 FUH393464 GED393464 GNZ393464 GXV393464 HHR393464 HRN393464 IBJ393464 ILF393464 IVB393464 JEX393464 JOT393464 JYP393464 KIL393464 KSH393464 LCD393464 LLZ393464 LVV393464 MFR393464 MPN393464 MZJ393464 NJF393464 NTB393464 OCX393464 OMT393464 OWP393464 PGL393464 PQH393464 QAD393464 QJZ393464 QTV393464 RDR393464 RNN393464 RXJ393464 SHF393464 SRB393464 TAX393464 TKT393464 TUP393464 UEL393464 UOH393464 UYD393464 VHZ393464 VRV393464 WBR393464 WLN393464 WVJ393464 B459007 IX459000 ST459000 ACP459000 AML459000 AWH459000 BGD459000 BPZ459000 BZV459000 CJR459000 CTN459000 DDJ459000 DNF459000 DXB459000 EGX459000 EQT459000 FAP459000 FKL459000 FUH459000 GED459000 GNZ459000 GXV459000 HHR459000 HRN459000 IBJ459000 ILF459000 IVB459000 JEX459000 JOT459000 JYP459000 KIL459000 KSH459000 LCD459000 LLZ459000 LVV459000 MFR459000 MPN459000 MZJ459000 NJF459000 NTB459000 OCX459000 OMT459000 OWP459000 PGL459000 PQH459000 QAD459000 QJZ459000 QTV459000 RDR459000 RNN459000 RXJ459000 SHF459000 SRB459000 TAX459000 TKT459000 TUP459000 UEL459000 UOH459000 UYD459000 VHZ459000 VRV459000 WBR459000 WLN459000 WVJ459000 B524543 IX524536 ST524536 ACP524536 AML524536 AWH524536 BGD524536 BPZ524536 BZV524536 CJR524536 CTN524536 DDJ524536 DNF524536 DXB524536 EGX524536 EQT524536 FAP524536 FKL524536 FUH524536 GED524536 GNZ524536 GXV524536 HHR524536 HRN524536 IBJ524536 ILF524536 IVB524536 JEX524536 JOT524536 JYP524536 KIL524536 KSH524536 LCD524536 LLZ524536 LVV524536 MFR524536 MPN524536 MZJ524536 NJF524536 NTB524536 OCX524536 OMT524536 OWP524536 PGL524536 PQH524536 QAD524536 QJZ524536 QTV524536 RDR524536 RNN524536 RXJ524536 SHF524536 SRB524536 TAX524536 TKT524536 TUP524536 UEL524536 UOH524536 UYD524536 VHZ524536 VRV524536 WBR524536 WLN524536 WVJ524536 B590079 IX590072 ST590072 ACP590072 AML590072 AWH590072 BGD590072 BPZ590072 BZV590072 CJR590072 CTN590072 DDJ590072 DNF590072 DXB590072 EGX590072 EQT590072 FAP590072 FKL590072 FUH590072 GED590072 GNZ590072 GXV590072 HHR590072 HRN590072 IBJ590072 ILF590072 IVB590072 JEX590072 JOT590072 JYP590072 KIL590072 KSH590072 LCD590072 LLZ590072 LVV590072 MFR590072 MPN590072 MZJ590072 NJF590072 NTB590072 OCX590072 OMT590072 OWP590072 PGL590072 PQH590072 QAD590072 QJZ590072 QTV590072 RDR590072 RNN590072 RXJ590072 SHF590072 SRB590072 TAX590072 TKT590072 TUP590072 UEL590072 UOH590072 UYD590072 VHZ590072 VRV590072 WBR590072 WLN590072 WVJ590072 B655615 IX655608 ST655608 ACP655608 AML655608 AWH655608 BGD655608 BPZ655608 BZV655608 CJR655608 CTN655608 DDJ655608 DNF655608 DXB655608 EGX655608 EQT655608 FAP655608 FKL655608 FUH655608 GED655608 GNZ655608 GXV655608 HHR655608 HRN655608 IBJ655608 ILF655608 IVB655608 JEX655608 JOT655608 JYP655608 KIL655608 KSH655608 LCD655608 LLZ655608 LVV655608 MFR655608 MPN655608 MZJ655608 NJF655608 NTB655608 OCX655608 OMT655608 OWP655608 PGL655608 PQH655608 QAD655608 QJZ655608 QTV655608 RDR655608 RNN655608 RXJ655608 SHF655608 SRB655608 TAX655608 TKT655608 TUP655608 UEL655608 UOH655608 UYD655608 VHZ655608 VRV655608 WBR655608 WLN655608 WVJ655608 B721151 IX721144 ST721144 ACP721144 AML721144 AWH721144 BGD721144 BPZ721144 BZV721144 CJR721144 CTN721144 DDJ721144 DNF721144 DXB721144 EGX721144 EQT721144 FAP721144 FKL721144 FUH721144 GED721144 GNZ721144 GXV721144 HHR721144 HRN721144 IBJ721144 ILF721144 IVB721144 JEX721144 JOT721144 JYP721144 KIL721144 KSH721144 LCD721144 LLZ721144 LVV721144 MFR721144 MPN721144 MZJ721144 NJF721144 NTB721144 OCX721144 OMT721144 OWP721144 PGL721144 PQH721144 QAD721144 QJZ721144 QTV721144 RDR721144 RNN721144 RXJ721144 SHF721144 SRB721144 TAX721144 TKT721144 TUP721144 UEL721144 UOH721144 UYD721144 VHZ721144 VRV721144 WBR721144 WLN721144 WVJ721144 B786687 IX786680 ST786680 ACP786680 AML786680 AWH786680 BGD786680 BPZ786680 BZV786680 CJR786680 CTN786680 DDJ786680 DNF786680 DXB786680 EGX786680 EQT786680 FAP786680 FKL786680 FUH786680 GED786680 GNZ786680 GXV786680 HHR786680 HRN786680 IBJ786680 ILF786680 IVB786680 JEX786680 JOT786680 JYP786680 KIL786680 KSH786680 LCD786680 LLZ786680 LVV786680 MFR786680 MPN786680 MZJ786680 NJF786680 NTB786680 OCX786680 OMT786680 OWP786680 PGL786680 PQH786680 QAD786680 QJZ786680 QTV786680 RDR786680 RNN786680 RXJ786680 SHF786680 SRB786680 TAX786680 TKT786680 TUP786680 UEL786680 UOH786680 UYD786680 VHZ786680 VRV786680 WBR786680 WLN786680 WVJ786680 B852223 IX852216 ST852216 ACP852216 AML852216 AWH852216 BGD852216 BPZ852216 BZV852216 CJR852216 CTN852216 DDJ852216 DNF852216 DXB852216 EGX852216 EQT852216 FAP852216 FKL852216 FUH852216 GED852216 GNZ852216 GXV852216 HHR852216 HRN852216 IBJ852216 ILF852216 IVB852216 JEX852216 JOT852216 JYP852216 KIL852216 KSH852216 LCD852216 LLZ852216 LVV852216 MFR852216 MPN852216 MZJ852216 NJF852216 NTB852216 OCX852216 OMT852216 OWP852216 PGL852216 PQH852216 QAD852216 QJZ852216 QTV852216 RDR852216 RNN852216 RXJ852216 SHF852216 SRB852216 TAX852216 TKT852216 TUP852216 UEL852216 UOH852216 UYD852216 VHZ852216 VRV852216 WBR852216 WLN852216 WVJ852216 B917759 IX917752 ST917752 ACP917752 AML917752 AWH917752 BGD917752 BPZ917752 BZV917752 CJR917752 CTN917752 DDJ917752 DNF917752 DXB917752 EGX917752 EQT917752 FAP917752 FKL917752 FUH917752 GED917752 GNZ917752 GXV917752 HHR917752 HRN917752 IBJ917752 ILF917752 IVB917752 JEX917752 JOT917752 JYP917752 KIL917752 KSH917752 LCD917752 LLZ917752 LVV917752 MFR917752 MPN917752 MZJ917752 NJF917752 NTB917752 OCX917752 OMT917752 OWP917752 PGL917752 PQH917752 QAD917752 QJZ917752 QTV917752 RDR917752 RNN917752 RXJ917752 SHF917752 SRB917752 TAX917752 TKT917752 TUP917752 UEL917752 UOH917752 UYD917752 VHZ917752 VRV917752 WBR917752 WLN917752 WVJ917752 B983295 IX983288 ST983288 ACP983288 AML983288 AWH983288 BGD983288 BPZ983288 BZV983288 CJR983288 CTN983288 DDJ983288 DNF983288 DXB983288 EGX983288 EQT983288 FAP983288 FKL983288 FUH983288 GED983288 GNZ983288 GXV983288 HHR983288 HRN983288 IBJ983288 ILF983288 IVB983288 JEX983288 JOT983288 JYP983288 KIL983288 KSH983288 LCD983288 LLZ983288 LVV983288 MFR983288 MPN983288 MZJ983288 NJF983288 NTB983288 OCX983288 OMT983288 OWP983288 PGL983288 PQH983288 QAD983288 QJZ983288 QTV983288 RDR983288 RNN983288 RXJ983288 SHF983288 SRB983288 TAX983288 TKT983288 TUP983288 UEL983288 UOH983288 UYD983288 VHZ983288 VRV983288 WBR983288 WLN983288 WVJ983288 B153 IX153 ST153 ACP153 AML153 AWH153 BGD153 BPZ153 BZV153 CJR153 CTN153 DDJ153 DNF153 DXB153 EGX153 EQT153 FAP153 FKL153 FUH153 GED153 GNZ153 GXV153 HHR153 HRN153 IBJ153 ILF153 IVB153 JEX153 JOT153 JYP153 KIL153 KSH153 LCD153 LLZ153 LVV153 MFR153 MPN153 MZJ153 NJF153 NTB153 OCX153 OMT153 OWP153 PGL153 PQH153 QAD153 QJZ153 QTV153 RDR153 RNN153 RXJ153 SHF153 SRB153 TAX153 TKT153 TUP153 UEL153 UOH153 UYD153 VHZ153 VRV153 WBR153 WLN153 WVJ153 B65752 IX65745 ST65745 ACP65745 AML65745 AWH65745 BGD65745 BPZ65745 BZV65745 CJR65745 CTN65745 DDJ65745 DNF65745 DXB65745 EGX65745 EQT65745 FAP65745 FKL65745 FUH65745 GED65745 GNZ65745 GXV65745 HHR65745 HRN65745 IBJ65745 ILF65745 IVB65745 JEX65745 JOT65745 JYP65745 KIL65745 KSH65745 LCD65745 LLZ65745 LVV65745 MFR65745 MPN65745 MZJ65745 NJF65745 NTB65745 OCX65745 OMT65745 OWP65745 PGL65745 PQH65745 QAD65745 QJZ65745 QTV65745 RDR65745 RNN65745 RXJ65745 SHF65745 SRB65745 TAX65745 TKT65745 TUP65745 UEL65745 UOH65745 UYD65745 VHZ65745 VRV65745 WBR65745 WLN65745 WVJ65745 B131288 IX131281 ST131281 ACP131281 AML131281 AWH131281 BGD131281 BPZ131281 BZV131281 CJR131281 CTN131281 DDJ131281 DNF131281 DXB131281 EGX131281 EQT131281 FAP131281 FKL131281 FUH131281 GED131281 GNZ131281 GXV131281 HHR131281 HRN131281 IBJ131281 ILF131281 IVB131281 JEX131281 JOT131281 JYP131281 KIL131281 KSH131281 LCD131281 LLZ131281 LVV131281 MFR131281 MPN131281 MZJ131281 NJF131281 NTB131281 OCX131281 OMT131281 OWP131281 PGL131281 PQH131281 QAD131281 QJZ131281 QTV131281 RDR131281 RNN131281 RXJ131281 SHF131281 SRB131281 TAX131281 TKT131281 TUP131281 UEL131281 UOH131281 UYD131281 VHZ131281 VRV131281 WBR131281 WLN131281 WVJ131281 B196824 IX196817 ST196817 ACP196817 AML196817 AWH196817 BGD196817 BPZ196817 BZV196817 CJR196817 CTN196817 DDJ196817 DNF196817 DXB196817 EGX196817 EQT196817 FAP196817 FKL196817 FUH196817 GED196817 GNZ196817 GXV196817 HHR196817 HRN196817 IBJ196817 ILF196817 IVB196817 JEX196817 JOT196817 JYP196817 KIL196817 KSH196817 LCD196817 LLZ196817 LVV196817 MFR196817 MPN196817 MZJ196817 NJF196817 NTB196817 OCX196817 OMT196817 OWP196817 PGL196817 PQH196817 QAD196817 QJZ196817 QTV196817 RDR196817 RNN196817 RXJ196817 SHF196817 SRB196817 TAX196817 TKT196817 TUP196817 UEL196817 UOH196817 UYD196817 VHZ196817 VRV196817 WBR196817 WLN196817 WVJ196817 B262360 IX262353 ST262353 ACP262353 AML262353 AWH262353 BGD262353 BPZ262353 BZV262353 CJR262353 CTN262353 DDJ262353 DNF262353 DXB262353 EGX262353 EQT262353 FAP262353 FKL262353 FUH262353 GED262353 GNZ262353 GXV262353 HHR262353 HRN262353 IBJ262353 ILF262353 IVB262353 JEX262353 JOT262353 JYP262353 KIL262353 KSH262353 LCD262353 LLZ262353 LVV262353 MFR262353 MPN262353 MZJ262353 NJF262353 NTB262353 OCX262353 OMT262353 OWP262353 PGL262353 PQH262353 QAD262353 QJZ262353 QTV262353 RDR262353 RNN262353 RXJ262353 SHF262353 SRB262353 TAX262353 TKT262353 TUP262353 UEL262353 UOH262353 UYD262353 VHZ262353 VRV262353 WBR262353 WLN262353 WVJ262353 B327896 IX327889 ST327889 ACP327889 AML327889 AWH327889 BGD327889 BPZ327889 BZV327889 CJR327889 CTN327889 DDJ327889 DNF327889 DXB327889 EGX327889 EQT327889 FAP327889 FKL327889 FUH327889 GED327889 GNZ327889 GXV327889 HHR327889 HRN327889 IBJ327889 ILF327889 IVB327889 JEX327889 JOT327889 JYP327889 KIL327889 KSH327889 LCD327889 LLZ327889 LVV327889 MFR327889 MPN327889 MZJ327889 NJF327889 NTB327889 OCX327889 OMT327889 OWP327889 PGL327889 PQH327889 QAD327889 QJZ327889 QTV327889 RDR327889 RNN327889 RXJ327889 SHF327889 SRB327889 TAX327889 TKT327889 TUP327889 UEL327889 UOH327889 UYD327889 VHZ327889 VRV327889 WBR327889 WLN327889 WVJ327889 B393432 IX393425 ST393425 ACP393425 AML393425 AWH393425 BGD393425 BPZ393425 BZV393425 CJR393425 CTN393425 DDJ393425 DNF393425 DXB393425 EGX393425 EQT393425 FAP393425 FKL393425 FUH393425 GED393425 GNZ393425 GXV393425 HHR393425 HRN393425 IBJ393425 ILF393425 IVB393425 JEX393425 JOT393425 JYP393425 KIL393425 KSH393425 LCD393425 LLZ393425 LVV393425 MFR393425 MPN393425 MZJ393425 NJF393425 NTB393425 OCX393425 OMT393425 OWP393425 PGL393425 PQH393425 QAD393425 QJZ393425 QTV393425 RDR393425 RNN393425 RXJ393425 SHF393425 SRB393425 TAX393425 TKT393425 TUP393425 UEL393425 UOH393425 UYD393425 VHZ393425 VRV393425 WBR393425 WLN393425 WVJ393425 B458968 IX458961 ST458961 ACP458961 AML458961 AWH458961 BGD458961 BPZ458961 BZV458961 CJR458961 CTN458961 DDJ458961 DNF458961 DXB458961 EGX458961 EQT458961 FAP458961 FKL458961 FUH458961 GED458961 GNZ458961 GXV458961 HHR458961 HRN458961 IBJ458961 ILF458961 IVB458961 JEX458961 JOT458961 JYP458961 KIL458961 KSH458961 LCD458961 LLZ458961 LVV458961 MFR458961 MPN458961 MZJ458961 NJF458961 NTB458961 OCX458961 OMT458961 OWP458961 PGL458961 PQH458961 QAD458961 QJZ458961 QTV458961 RDR458961 RNN458961 RXJ458961 SHF458961 SRB458961 TAX458961 TKT458961 TUP458961 UEL458961 UOH458961 UYD458961 VHZ458961 VRV458961 WBR458961 WLN458961 WVJ458961 B524504 IX524497 ST524497 ACP524497 AML524497 AWH524497 BGD524497 BPZ524497 BZV524497 CJR524497 CTN524497 DDJ524497 DNF524497 DXB524497 EGX524497 EQT524497 FAP524497 FKL524497 FUH524497 GED524497 GNZ524497 GXV524497 HHR524497 HRN524497 IBJ524497 ILF524497 IVB524497 JEX524497 JOT524497 JYP524497 KIL524497 KSH524497 LCD524497 LLZ524497 LVV524497 MFR524497 MPN524497 MZJ524497 NJF524497 NTB524497 OCX524497 OMT524497 OWP524497 PGL524497 PQH524497 QAD524497 QJZ524497 QTV524497 RDR524497 RNN524497 RXJ524497 SHF524497 SRB524497 TAX524497 TKT524497 TUP524497 UEL524497 UOH524497 UYD524497 VHZ524497 VRV524497 WBR524497 WLN524497 WVJ524497 B590040 IX590033 ST590033 ACP590033 AML590033 AWH590033 BGD590033 BPZ590033 BZV590033 CJR590033 CTN590033 DDJ590033 DNF590033 DXB590033 EGX590033 EQT590033 FAP590033 FKL590033 FUH590033 GED590033 GNZ590033 GXV590033 HHR590033 HRN590033 IBJ590033 ILF590033 IVB590033 JEX590033 JOT590033 JYP590033 KIL590033 KSH590033 LCD590033 LLZ590033 LVV590033 MFR590033 MPN590033 MZJ590033 NJF590033 NTB590033 OCX590033 OMT590033 OWP590033 PGL590033 PQH590033 QAD590033 QJZ590033 QTV590033 RDR590033 RNN590033 RXJ590033 SHF590033 SRB590033 TAX590033 TKT590033 TUP590033 UEL590033 UOH590033 UYD590033 VHZ590033 VRV590033 WBR590033 WLN590033 WVJ590033 B655576 IX655569 ST655569 ACP655569 AML655569 AWH655569 BGD655569 BPZ655569 BZV655569 CJR655569 CTN655569 DDJ655569 DNF655569 DXB655569 EGX655569 EQT655569 FAP655569 FKL655569 FUH655569 GED655569 GNZ655569 GXV655569 HHR655569 HRN655569 IBJ655569 ILF655569 IVB655569 JEX655569 JOT655569 JYP655569 KIL655569 KSH655569 LCD655569 LLZ655569 LVV655569 MFR655569 MPN655569 MZJ655569 NJF655569 NTB655569 OCX655569 OMT655569 OWP655569 PGL655569 PQH655569 QAD655569 QJZ655569 QTV655569 RDR655569 RNN655569 RXJ655569 SHF655569 SRB655569 TAX655569 TKT655569 TUP655569 UEL655569 UOH655569 UYD655569 VHZ655569 VRV655569 WBR655569 WLN655569 WVJ655569 B721112 IX721105 ST721105 ACP721105 AML721105 AWH721105 BGD721105 BPZ721105 BZV721105 CJR721105 CTN721105 DDJ721105 DNF721105 DXB721105 EGX721105 EQT721105 FAP721105 FKL721105 FUH721105 GED721105 GNZ721105 GXV721105 HHR721105 HRN721105 IBJ721105 ILF721105 IVB721105 JEX721105 JOT721105 JYP721105 KIL721105 KSH721105 LCD721105 LLZ721105 LVV721105 MFR721105 MPN721105 MZJ721105 NJF721105 NTB721105 OCX721105 OMT721105 OWP721105 PGL721105 PQH721105 QAD721105 QJZ721105 QTV721105 RDR721105 RNN721105 RXJ721105 SHF721105 SRB721105 TAX721105 TKT721105 TUP721105 UEL721105 UOH721105 UYD721105 VHZ721105 VRV721105 WBR721105 WLN721105 WVJ721105 B786648 IX786641 ST786641 ACP786641 AML786641 AWH786641 BGD786641 BPZ786641 BZV786641 CJR786641 CTN786641 DDJ786641 DNF786641 DXB786641 EGX786641 EQT786641 FAP786641 FKL786641 FUH786641 GED786641 GNZ786641 GXV786641 HHR786641 HRN786641 IBJ786641 ILF786641 IVB786641 JEX786641 JOT786641 JYP786641 KIL786641 KSH786641 LCD786641 LLZ786641 LVV786641 MFR786641 MPN786641 MZJ786641 NJF786641 NTB786641 OCX786641 OMT786641 OWP786641 PGL786641 PQH786641 QAD786641 QJZ786641 QTV786641 RDR786641 RNN786641 RXJ786641 SHF786641 SRB786641 TAX786641 TKT786641 TUP786641 UEL786641 UOH786641 UYD786641 VHZ786641 VRV786641 WBR786641 WLN786641 WVJ786641 B852184 IX852177 ST852177 ACP852177 AML852177 AWH852177 BGD852177 BPZ852177 BZV852177 CJR852177 CTN852177 DDJ852177 DNF852177 DXB852177 EGX852177 EQT852177 FAP852177 FKL852177 FUH852177 GED852177 GNZ852177 GXV852177 HHR852177 HRN852177 IBJ852177 ILF852177 IVB852177 JEX852177 JOT852177 JYP852177 KIL852177 KSH852177 LCD852177 LLZ852177 LVV852177 MFR852177 MPN852177 MZJ852177 NJF852177 NTB852177 OCX852177 OMT852177 OWP852177 PGL852177 PQH852177 QAD852177 QJZ852177 QTV852177 RDR852177 RNN852177 RXJ852177 SHF852177 SRB852177 TAX852177 TKT852177 TUP852177 UEL852177 UOH852177 UYD852177 VHZ852177 VRV852177 WBR852177 WLN852177 WVJ852177 B917720 IX917713 ST917713 ACP917713 AML917713 AWH917713 BGD917713 BPZ917713 BZV917713 CJR917713 CTN917713 DDJ917713 DNF917713 DXB917713 EGX917713 EQT917713 FAP917713 FKL917713 FUH917713 GED917713 GNZ917713 GXV917713 HHR917713 HRN917713 IBJ917713 ILF917713 IVB917713 JEX917713 JOT917713 JYP917713 KIL917713 KSH917713 LCD917713 LLZ917713 LVV917713 MFR917713 MPN917713 MZJ917713 NJF917713 NTB917713 OCX917713 OMT917713 OWP917713 PGL917713 PQH917713 QAD917713 QJZ917713 QTV917713 RDR917713 RNN917713 RXJ917713 SHF917713 SRB917713 TAX917713 TKT917713 TUP917713 UEL917713 UOH917713 UYD917713 VHZ917713 VRV917713 WBR917713 WLN917713 WVJ917713 B983256 IX983249 ST983249 ACP983249 AML983249 AWH983249 BGD983249 BPZ983249 BZV983249 CJR983249 CTN983249 DDJ983249 DNF983249 DXB983249 EGX983249 EQT983249 FAP983249 FKL983249 FUH983249 GED983249 GNZ983249 GXV983249 HHR983249 HRN983249 IBJ983249 ILF983249 IVB983249 JEX983249 JOT983249 JYP983249 KIL983249 KSH983249 LCD983249 LLZ983249 LVV983249 MFR983249 MPN983249 MZJ983249 NJF983249 NTB983249 OCX983249 OMT983249 OWP983249 PGL983249 PQH983249 QAD983249 QJZ983249 QTV983249 RDR983249 RNN983249 RXJ983249 SHF983249 SRB983249 TAX983249 TKT983249 TUP983249 UEL983249 UOH983249 UYD983249 VHZ983249 VRV983249 WBR983249 WLN983249 WVJ983249 B199 IX189:IX191 ST189:ST191 ACP189:ACP191 AML189:AML191 AWH189:AWH191 BGD189:BGD191 BPZ189:BPZ191 BZV189:BZV191 CJR189:CJR191 CTN189:CTN191 DDJ189:DDJ191 DNF189:DNF191 DXB189:DXB191 EGX189:EGX191 EQT189:EQT191 FAP189:FAP191 FKL189:FKL191 FUH189:FUH191 GED189:GED191 GNZ189:GNZ191 GXV189:GXV191 HHR189:HHR191 HRN189:HRN191 IBJ189:IBJ191 ILF189:ILF191 IVB189:IVB191 JEX189:JEX191 JOT189:JOT191 JYP189:JYP191 KIL189:KIL191 KSH189:KSH191 LCD189:LCD191 LLZ189:LLZ191 LVV189:LVV191 MFR189:MFR191 MPN189:MPN191 MZJ189:MZJ191 NJF189:NJF191 NTB189:NTB191 OCX189:OCX191 OMT189:OMT191 OWP189:OWP191 PGL189:PGL191 PQH189:PQH191 QAD189:QAD191 QJZ189:QJZ191 QTV189:QTV191 RDR189:RDR191 RNN189:RNN191 RXJ189:RXJ191 SHF189:SHF191 SRB189:SRB191 TAX189:TAX191 TKT189:TKT191 TUP189:TUP191 UEL189:UEL191 UOH189:UOH191 UYD189:UYD191 VHZ189:VHZ191 VRV189:VRV191 WBR189:WBR191 WLN189:WLN191 WVJ189:WVJ191 B65779 IX65772 ST65772 ACP65772 AML65772 AWH65772 BGD65772 BPZ65772 BZV65772 CJR65772 CTN65772 DDJ65772 DNF65772 DXB65772 EGX65772 EQT65772 FAP65772 FKL65772 FUH65772 GED65772 GNZ65772 GXV65772 HHR65772 HRN65772 IBJ65772 ILF65772 IVB65772 JEX65772 JOT65772 JYP65772 KIL65772 KSH65772 LCD65772 LLZ65772 LVV65772 MFR65772 MPN65772 MZJ65772 NJF65772 NTB65772 OCX65772 OMT65772 OWP65772 PGL65772 PQH65772 QAD65772 QJZ65772 QTV65772 RDR65772 RNN65772 RXJ65772 SHF65772 SRB65772 TAX65772 TKT65772 TUP65772 UEL65772 UOH65772 UYD65772 VHZ65772 VRV65772 WBR65772 WLN65772 WVJ65772 B131315 IX131308 ST131308 ACP131308 AML131308 AWH131308 BGD131308 BPZ131308 BZV131308 CJR131308 CTN131308 DDJ131308 DNF131308 DXB131308 EGX131308 EQT131308 FAP131308 FKL131308 FUH131308 GED131308 GNZ131308 GXV131308 HHR131308 HRN131308 IBJ131308 ILF131308 IVB131308 JEX131308 JOT131308 JYP131308 KIL131308 KSH131308 LCD131308 LLZ131308 LVV131308 MFR131308 MPN131308 MZJ131308 NJF131308 NTB131308 OCX131308 OMT131308 OWP131308 PGL131308 PQH131308 QAD131308 QJZ131308 QTV131308 RDR131308 RNN131308 RXJ131308 SHF131308 SRB131308 TAX131308 TKT131308 TUP131308 UEL131308 UOH131308 UYD131308 VHZ131308 VRV131308 WBR131308 WLN131308 WVJ131308 B196851 IX196844 ST196844 ACP196844 AML196844 AWH196844 BGD196844 BPZ196844 BZV196844 CJR196844 CTN196844 DDJ196844 DNF196844 DXB196844 EGX196844 EQT196844 FAP196844 FKL196844 FUH196844 GED196844 GNZ196844 GXV196844 HHR196844 HRN196844 IBJ196844 ILF196844 IVB196844 JEX196844 JOT196844 JYP196844 KIL196844 KSH196844 LCD196844 LLZ196844 LVV196844 MFR196844 MPN196844 MZJ196844 NJF196844 NTB196844 OCX196844 OMT196844 OWP196844 PGL196844 PQH196844 QAD196844 QJZ196844 QTV196844 RDR196844 RNN196844 RXJ196844 SHF196844 SRB196844 TAX196844 TKT196844 TUP196844 UEL196844 UOH196844 UYD196844 VHZ196844 VRV196844 WBR196844 WLN196844 WVJ196844 B262387 IX262380 ST262380 ACP262380 AML262380 AWH262380 BGD262380 BPZ262380 BZV262380 CJR262380 CTN262380 DDJ262380 DNF262380 DXB262380 EGX262380 EQT262380 FAP262380 FKL262380 FUH262380 GED262380 GNZ262380 GXV262380 HHR262380 HRN262380 IBJ262380 ILF262380 IVB262380 JEX262380 JOT262380 JYP262380 KIL262380 KSH262380 LCD262380 LLZ262380 LVV262380 MFR262380 MPN262380 MZJ262380 NJF262380 NTB262380 OCX262380 OMT262380 OWP262380 PGL262380 PQH262380 QAD262380 QJZ262380 QTV262380 RDR262380 RNN262380 RXJ262380 SHF262380 SRB262380 TAX262380 TKT262380 TUP262380 UEL262380 UOH262380 UYD262380 VHZ262380 VRV262380 WBR262380 WLN262380 WVJ262380 B327923 IX327916 ST327916 ACP327916 AML327916 AWH327916 BGD327916 BPZ327916 BZV327916 CJR327916 CTN327916 DDJ327916 DNF327916 DXB327916 EGX327916 EQT327916 FAP327916 FKL327916 FUH327916 GED327916 GNZ327916 GXV327916 HHR327916 HRN327916 IBJ327916 ILF327916 IVB327916 JEX327916 JOT327916 JYP327916 KIL327916 KSH327916 LCD327916 LLZ327916 LVV327916 MFR327916 MPN327916 MZJ327916 NJF327916 NTB327916 OCX327916 OMT327916 OWP327916 PGL327916 PQH327916 QAD327916 QJZ327916 QTV327916 RDR327916 RNN327916 RXJ327916 SHF327916 SRB327916 TAX327916 TKT327916 TUP327916 UEL327916 UOH327916 UYD327916 VHZ327916 VRV327916 WBR327916 WLN327916 WVJ327916 B393459 IX393452 ST393452 ACP393452 AML393452 AWH393452 BGD393452 BPZ393452 BZV393452 CJR393452 CTN393452 DDJ393452 DNF393452 DXB393452 EGX393452 EQT393452 FAP393452 FKL393452 FUH393452 GED393452 GNZ393452 GXV393452 HHR393452 HRN393452 IBJ393452 ILF393452 IVB393452 JEX393452 JOT393452 JYP393452 KIL393452 KSH393452 LCD393452 LLZ393452 LVV393452 MFR393452 MPN393452 MZJ393452 NJF393452 NTB393452 OCX393452 OMT393452 OWP393452 PGL393452 PQH393452 QAD393452 QJZ393452 QTV393452 RDR393452 RNN393452 RXJ393452 SHF393452 SRB393452 TAX393452 TKT393452 TUP393452 UEL393452 UOH393452 UYD393452 VHZ393452 VRV393452 WBR393452 WLN393452 WVJ393452 B458995 IX458988 ST458988 ACP458988 AML458988 AWH458988 BGD458988 BPZ458988 BZV458988 CJR458988 CTN458988 DDJ458988 DNF458988 DXB458988 EGX458988 EQT458988 FAP458988 FKL458988 FUH458988 GED458988 GNZ458988 GXV458988 HHR458988 HRN458988 IBJ458988 ILF458988 IVB458988 JEX458988 JOT458988 JYP458988 KIL458988 KSH458988 LCD458988 LLZ458988 LVV458988 MFR458988 MPN458988 MZJ458988 NJF458988 NTB458988 OCX458988 OMT458988 OWP458988 PGL458988 PQH458988 QAD458988 QJZ458988 QTV458988 RDR458988 RNN458988 RXJ458988 SHF458988 SRB458988 TAX458988 TKT458988 TUP458988 UEL458988 UOH458988 UYD458988 VHZ458988 VRV458988 WBR458988 WLN458988 WVJ458988 B524531 IX524524 ST524524 ACP524524 AML524524 AWH524524 BGD524524 BPZ524524 BZV524524 CJR524524 CTN524524 DDJ524524 DNF524524 DXB524524 EGX524524 EQT524524 FAP524524 FKL524524 FUH524524 GED524524 GNZ524524 GXV524524 HHR524524 HRN524524 IBJ524524 ILF524524 IVB524524 JEX524524 JOT524524 JYP524524 KIL524524 KSH524524 LCD524524 LLZ524524 LVV524524 MFR524524 MPN524524 MZJ524524 NJF524524 NTB524524 OCX524524 OMT524524 OWP524524 PGL524524 PQH524524 QAD524524 QJZ524524 QTV524524 RDR524524 RNN524524 RXJ524524 SHF524524 SRB524524 TAX524524 TKT524524 TUP524524 UEL524524 UOH524524 UYD524524 VHZ524524 VRV524524 WBR524524 WLN524524 WVJ524524 B590067 IX590060 ST590060 ACP590060 AML590060 AWH590060 BGD590060 BPZ590060 BZV590060 CJR590060 CTN590060 DDJ590060 DNF590060 DXB590060 EGX590060 EQT590060 FAP590060 FKL590060 FUH590060 GED590060 GNZ590060 GXV590060 HHR590060 HRN590060 IBJ590060 ILF590060 IVB590060 JEX590060 JOT590060 JYP590060 KIL590060 KSH590060 LCD590060 LLZ590060 LVV590060 MFR590060 MPN590060 MZJ590060 NJF590060 NTB590060 OCX590060 OMT590060 OWP590060 PGL590060 PQH590060 QAD590060 QJZ590060 QTV590060 RDR590060 RNN590060 RXJ590060 SHF590060 SRB590060 TAX590060 TKT590060 TUP590060 UEL590060 UOH590060 UYD590060 VHZ590060 VRV590060 WBR590060 WLN590060 WVJ590060 B655603 IX655596 ST655596 ACP655596 AML655596 AWH655596 BGD655596 BPZ655596 BZV655596 CJR655596 CTN655596 DDJ655596 DNF655596 DXB655596 EGX655596 EQT655596 FAP655596 FKL655596 FUH655596 GED655596 GNZ655596 GXV655596 HHR655596 HRN655596 IBJ655596 ILF655596 IVB655596 JEX655596 JOT655596 JYP655596 KIL655596 KSH655596 LCD655596 LLZ655596 LVV655596 MFR655596 MPN655596 MZJ655596 NJF655596 NTB655596 OCX655596 OMT655596 OWP655596 PGL655596 PQH655596 QAD655596 QJZ655596 QTV655596 RDR655596 RNN655596 RXJ655596 SHF655596 SRB655596 TAX655596 TKT655596 TUP655596 UEL655596 UOH655596 UYD655596 VHZ655596 VRV655596 WBR655596 WLN655596 WVJ655596 B721139 IX721132 ST721132 ACP721132 AML721132 AWH721132 BGD721132 BPZ721132 BZV721132 CJR721132 CTN721132 DDJ721132 DNF721132 DXB721132 EGX721132 EQT721132 FAP721132 FKL721132 FUH721132 GED721132 GNZ721132 GXV721132 HHR721132 HRN721132 IBJ721132 ILF721132 IVB721132 JEX721132 JOT721132 JYP721132 KIL721132 KSH721132 LCD721132 LLZ721132 LVV721132 MFR721132 MPN721132 MZJ721132 NJF721132 NTB721132 OCX721132 OMT721132 OWP721132 PGL721132 PQH721132 QAD721132 QJZ721132 QTV721132 RDR721132 RNN721132 RXJ721132 SHF721132 SRB721132 TAX721132 TKT721132 TUP721132 UEL721132 UOH721132 UYD721132 VHZ721132 VRV721132 WBR721132 WLN721132 WVJ721132 B786675 IX786668 ST786668 ACP786668 AML786668 AWH786668 BGD786668 BPZ786668 BZV786668 CJR786668 CTN786668 DDJ786668 DNF786668 DXB786668 EGX786668 EQT786668 FAP786668 FKL786668 FUH786668 GED786668 GNZ786668 GXV786668 HHR786668 HRN786668 IBJ786668 ILF786668 IVB786668 JEX786668 JOT786668 JYP786668 KIL786668 KSH786668 LCD786668 LLZ786668 LVV786668 MFR786668 MPN786668 MZJ786668 NJF786668 NTB786668 OCX786668 OMT786668 OWP786668 PGL786668 PQH786668 QAD786668 QJZ786668 QTV786668 RDR786668 RNN786668 RXJ786668 SHF786668 SRB786668 TAX786668 TKT786668 TUP786668 UEL786668 UOH786668 UYD786668 VHZ786668 VRV786668 WBR786668 WLN786668 WVJ786668 B852211 IX852204 ST852204 ACP852204 AML852204 AWH852204 BGD852204 BPZ852204 BZV852204 CJR852204 CTN852204 DDJ852204 DNF852204 DXB852204 EGX852204 EQT852204 FAP852204 FKL852204 FUH852204 GED852204 GNZ852204 GXV852204 HHR852204 HRN852204 IBJ852204 ILF852204 IVB852204 JEX852204 JOT852204 JYP852204 KIL852204 KSH852204 LCD852204 LLZ852204 LVV852204 MFR852204 MPN852204 MZJ852204 NJF852204 NTB852204 OCX852204 OMT852204 OWP852204 PGL852204 PQH852204 QAD852204 QJZ852204 QTV852204 RDR852204 RNN852204 RXJ852204 SHF852204 SRB852204 TAX852204 TKT852204 TUP852204 UEL852204 UOH852204 UYD852204 VHZ852204 VRV852204 WBR852204 WLN852204 WVJ852204 B917747 IX917740 ST917740 ACP917740 AML917740 AWH917740 BGD917740 BPZ917740 BZV917740 CJR917740 CTN917740 DDJ917740 DNF917740 DXB917740 EGX917740 EQT917740 FAP917740 FKL917740 FUH917740 GED917740 GNZ917740 GXV917740 HHR917740 HRN917740 IBJ917740 ILF917740 IVB917740 JEX917740 JOT917740 JYP917740 KIL917740 KSH917740 LCD917740 LLZ917740 LVV917740 MFR917740 MPN917740 MZJ917740 NJF917740 NTB917740 OCX917740 OMT917740 OWP917740 PGL917740 PQH917740 QAD917740 QJZ917740 QTV917740 RDR917740 RNN917740 RXJ917740 SHF917740 SRB917740 TAX917740 TKT917740 TUP917740 UEL917740 UOH917740 UYD917740 VHZ917740 VRV917740 WBR917740 WLN917740 WVJ917740 B983283 IX983276 ST983276 ACP983276 AML983276 AWH983276 BGD983276 BPZ983276 BZV983276 CJR983276 CTN983276 DDJ983276 DNF983276 DXB983276 EGX983276 EQT983276 FAP983276 FKL983276 FUH983276 GED983276 GNZ983276 GXV983276 HHR983276 HRN983276 IBJ983276 ILF983276 IVB983276 JEX983276 JOT983276 JYP983276 KIL983276 KSH983276 LCD983276 LLZ983276 LVV983276 MFR983276 MPN983276 MZJ983276 NJF983276 NTB983276 OCX983276 OMT983276 OWP983276 PGL983276 PQH983276 QAD983276 QJZ983276 QTV983276 RDR983276 RNN983276 RXJ983276 SHF983276 SRB983276 TAX983276 TKT983276 TUP983276 UEL983276 UOH983276 UYD983276 VHZ983276 VRV983276 WBR983276 WLN983276 WVJ983276 B205 IX198 ST198 ACP198 AML198 AWH198 BGD198 BPZ198 BZV198 CJR198 CTN198 DDJ198 DNF198 DXB198 EGX198 EQT198 FAP198 FKL198 FUH198 GED198 GNZ198 GXV198 HHR198 HRN198 IBJ198 ILF198 IVB198 JEX198 JOT198 JYP198 KIL198 KSH198 LCD198 LLZ198 LVV198 MFR198 MPN198 MZJ198 NJF198 NTB198 OCX198 OMT198 OWP198 PGL198 PQH198 QAD198 QJZ198 QTV198 RDR198 RNN198 RXJ198 SHF198 SRB198 TAX198 TKT198 TUP198 UEL198 UOH198 UYD198 VHZ198 VRV198 WBR198 WLN198 WVJ198 B65785 IX65778 ST65778 ACP65778 AML65778 AWH65778 BGD65778 BPZ65778 BZV65778 CJR65778 CTN65778 DDJ65778 DNF65778 DXB65778 EGX65778 EQT65778 FAP65778 FKL65778 FUH65778 GED65778 GNZ65778 GXV65778 HHR65778 HRN65778 IBJ65778 ILF65778 IVB65778 JEX65778 JOT65778 JYP65778 KIL65778 KSH65778 LCD65778 LLZ65778 LVV65778 MFR65778 MPN65778 MZJ65778 NJF65778 NTB65778 OCX65778 OMT65778 OWP65778 PGL65778 PQH65778 QAD65778 QJZ65778 QTV65778 RDR65778 RNN65778 RXJ65778 SHF65778 SRB65778 TAX65778 TKT65778 TUP65778 UEL65778 UOH65778 UYD65778 VHZ65778 VRV65778 WBR65778 WLN65778 WVJ65778 B131321 IX131314 ST131314 ACP131314 AML131314 AWH131314 BGD131314 BPZ131314 BZV131314 CJR131314 CTN131314 DDJ131314 DNF131314 DXB131314 EGX131314 EQT131314 FAP131314 FKL131314 FUH131314 GED131314 GNZ131314 GXV131314 HHR131314 HRN131314 IBJ131314 ILF131314 IVB131314 JEX131314 JOT131314 JYP131314 KIL131314 KSH131314 LCD131314 LLZ131314 LVV131314 MFR131314 MPN131314 MZJ131314 NJF131314 NTB131314 OCX131314 OMT131314 OWP131314 PGL131314 PQH131314 QAD131314 QJZ131314 QTV131314 RDR131314 RNN131314 RXJ131314 SHF131314 SRB131314 TAX131314 TKT131314 TUP131314 UEL131314 UOH131314 UYD131314 VHZ131314 VRV131314 WBR131314 WLN131314 WVJ131314 B196857 IX196850 ST196850 ACP196850 AML196850 AWH196850 BGD196850 BPZ196850 BZV196850 CJR196850 CTN196850 DDJ196850 DNF196850 DXB196850 EGX196850 EQT196850 FAP196850 FKL196850 FUH196850 GED196850 GNZ196850 GXV196850 HHR196850 HRN196850 IBJ196850 ILF196850 IVB196850 JEX196850 JOT196850 JYP196850 KIL196850 KSH196850 LCD196850 LLZ196850 LVV196850 MFR196850 MPN196850 MZJ196850 NJF196850 NTB196850 OCX196850 OMT196850 OWP196850 PGL196850 PQH196850 QAD196850 QJZ196850 QTV196850 RDR196850 RNN196850 RXJ196850 SHF196850 SRB196850 TAX196850 TKT196850 TUP196850 UEL196850 UOH196850 UYD196850 VHZ196850 VRV196850 WBR196850 WLN196850 WVJ196850 B262393 IX262386 ST262386 ACP262386 AML262386 AWH262386 BGD262386 BPZ262386 BZV262386 CJR262386 CTN262386 DDJ262386 DNF262386 DXB262386 EGX262386 EQT262386 FAP262386 FKL262386 FUH262386 GED262386 GNZ262386 GXV262386 HHR262386 HRN262386 IBJ262386 ILF262386 IVB262386 JEX262386 JOT262386 JYP262386 KIL262386 KSH262386 LCD262386 LLZ262386 LVV262386 MFR262386 MPN262386 MZJ262386 NJF262386 NTB262386 OCX262386 OMT262386 OWP262386 PGL262386 PQH262386 QAD262386 QJZ262386 QTV262386 RDR262386 RNN262386 RXJ262386 SHF262386 SRB262386 TAX262386 TKT262386 TUP262386 UEL262386 UOH262386 UYD262386 VHZ262386 VRV262386 WBR262386 WLN262386 WVJ262386 B327929 IX327922 ST327922 ACP327922 AML327922 AWH327922 BGD327922 BPZ327922 BZV327922 CJR327922 CTN327922 DDJ327922 DNF327922 DXB327922 EGX327922 EQT327922 FAP327922 FKL327922 FUH327922 GED327922 GNZ327922 GXV327922 HHR327922 HRN327922 IBJ327922 ILF327922 IVB327922 JEX327922 JOT327922 JYP327922 KIL327922 KSH327922 LCD327922 LLZ327922 LVV327922 MFR327922 MPN327922 MZJ327922 NJF327922 NTB327922 OCX327922 OMT327922 OWP327922 PGL327922 PQH327922 QAD327922 QJZ327922 QTV327922 RDR327922 RNN327922 RXJ327922 SHF327922 SRB327922 TAX327922 TKT327922 TUP327922 UEL327922 UOH327922 UYD327922 VHZ327922 VRV327922 WBR327922 WLN327922 WVJ327922 B393465 IX393458 ST393458 ACP393458 AML393458 AWH393458 BGD393458 BPZ393458 BZV393458 CJR393458 CTN393458 DDJ393458 DNF393458 DXB393458 EGX393458 EQT393458 FAP393458 FKL393458 FUH393458 GED393458 GNZ393458 GXV393458 HHR393458 HRN393458 IBJ393458 ILF393458 IVB393458 JEX393458 JOT393458 JYP393458 KIL393458 KSH393458 LCD393458 LLZ393458 LVV393458 MFR393458 MPN393458 MZJ393458 NJF393458 NTB393458 OCX393458 OMT393458 OWP393458 PGL393458 PQH393458 QAD393458 QJZ393458 QTV393458 RDR393458 RNN393458 RXJ393458 SHF393458 SRB393458 TAX393458 TKT393458 TUP393458 UEL393458 UOH393458 UYD393458 VHZ393458 VRV393458 WBR393458 WLN393458 WVJ393458 B459001 IX458994 ST458994 ACP458994 AML458994 AWH458994 BGD458994 BPZ458994 BZV458994 CJR458994 CTN458994 DDJ458994 DNF458994 DXB458994 EGX458994 EQT458994 FAP458994 FKL458994 FUH458994 GED458994 GNZ458994 GXV458994 HHR458994 HRN458994 IBJ458994 ILF458994 IVB458994 JEX458994 JOT458994 JYP458994 KIL458994 KSH458994 LCD458994 LLZ458994 LVV458994 MFR458994 MPN458994 MZJ458994 NJF458994 NTB458994 OCX458994 OMT458994 OWP458994 PGL458994 PQH458994 QAD458994 QJZ458994 QTV458994 RDR458994 RNN458994 RXJ458994 SHF458994 SRB458994 TAX458994 TKT458994 TUP458994 UEL458994 UOH458994 UYD458994 VHZ458994 VRV458994 WBR458994 WLN458994 WVJ458994 B524537 IX524530 ST524530 ACP524530 AML524530 AWH524530 BGD524530 BPZ524530 BZV524530 CJR524530 CTN524530 DDJ524530 DNF524530 DXB524530 EGX524530 EQT524530 FAP524530 FKL524530 FUH524530 GED524530 GNZ524530 GXV524530 HHR524530 HRN524530 IBJ524530 ILF524530 IVB524530 JEX524530 JOT524530 JYP524530 KIL524530 KSH524530 LCD524530 LLZ524530 LVV524530 MFR524530 MPN524530 MZJ524530 NJF524530 NTB524530 OCX524530 OMT524530 OWP524530 PGL524530 PQH524530 QAD524530 QJZ524530 QTV524530 RDR524530 RNN524530 RXJ524530 SHF524530 SRB524530 TAX524530 TKT524530 TUP524530 UEL524530 UOH524530 UYD524530 VHZ524530 VRV524530 WBR524530 WLN524530 WVJ524530 B590073 IX590066 ST590066 ACP590066 AML590066 AWH590066 BGD590066 BPZ590066 BZV590066 CJR590066 CTN590066 DDJ590066 DNF590066 DXB590066 EGX590066 EQT590066 FAP590066 FKL590066 FUH590066 GED590066 GNZ590066 GXV590066 HHR590066 HRN590066 IBJ590066 ILF590066 IVB590066 JEX590066 JOT590066 JYP590066 KIL590066 KSH590066 LCD590066 LLZ590066 LVV590066 MFR590066 MPN590066 MZJ590066 NJF590066 NTB590066 OCX590066 OMT590066 OWP590066 PGL590066 PQH590066 QAD590066 QJZ590066 QTV590066 RDR590066 RNN590066 RXJ590066 SHF590066 SRB590066 TAX590066 TKT590066 TUP590066 UEL590066 UOH590066 UYD590066 VHZ590066 VRV590066 WBR590066 WLN590066 WVJ590066 B655609 IX655602 ST655602 ACP655602 AML655602 AWH655602 BGD655602 BPZ655602 BZV655602 CJR655602 CTN655602 DDJ655602 DNF655602 DXB655602 EGX655602 EQT655602 FAP655602 FKL655602 FUH655602 GED655602 GNZ655602 GXV655602 HHR655602 HRN655602 IBJ655602 ILF655602 IVB655602 JEX655602 JOT655602 JYP655602 KIL655602 KSH655602 LCD655602 LLZ655602 LVV655602 MFR655602 MPN655602 MZJ655602 NJF655602 NTB655602 OCX655602 OMT655602 OWP655602 PGL655602 PQH655602 QAD655602 QJZ655602 QTV655602 RDR655602 RNN655602 RXJ655602 SHF655602 SRB655602 TAX655602 TKT655602 TUP655602 UEL655602 UOH655602 UYD655602 VHZ655602 VRV655602 WBR655602 WLN655602 WVJ655602 B721145 IX721138 ST721138 ACP721138 AML721138 AWH721138 BGD721138 BPZ721138 BZV721138 CJR721138 CTN721138 DDJ721138 DNF721138 DXB721138 EGX721138 EQT721138 FAP721138 FKL721138 FUH721138 GED721138 GNZ721138 GXV721138 HHR721138 HRN721138 IBJ721138 ILF721138 IVB721138 JEX721138 JOT721138 JYP721138 KIL721138 KSH721138 LCD721138 LLZ721138 LVV721138 MFR721138 MPN721138 MZJ721138 NJF721138 NTB721138 OCX721138 OMT721138 OWP721138 PGL721138 PQH721138 QAD721138 QJZ721138 QTV721138 RDR721138 RNN721138 RXJ721138 SHF721138 SRB721138 TAX721138 TKT721138 TUP721138 UEL721138 UOH721138 UYD721138 VHZ721138 VRV721138 WBR721138 WLN721138 WVJ721138 B786681 IX786674 ST786674 ACP786674 AML786674 AWH786674 BGD786674 BPZ786674 BZV786674 CJR786674 CTN786674 DDJ786674 DNF786674 DXB786674 EGX786674 EQT786674 FAP786674 FKL786674 FUH786674 GED786674 GNZ786674 GXV786674 HHR786674 HRN786674 IBJ786674 ILF786674 IVB786674 JEX786674 JOT786674 JYP786674 KIL786674 KSH786674 LCD786674 LLZ786674 LVV786674 MFR786674 MPN786674 MZJ786674 NJF786674 NTB786674 OCX786674 OMT786674 OWP786674 PGL786674 PQH786674 QAD786674 QJZ786674 QTV786674 RDR786674 RNN786674 RXJ786674 SHF786674 SRB786674 TAX786674 TKT786674 TUP786674 UEL786674 UOH786674 UYD786674 VHZ786674 VRV786674 WBR786674 WLN786674 WVJ786674 B852217 IX852210 ST852210 ACP852210 AML852210 AWH852210 BGD852210 BPZ852210 BZV852210 CJR852210 CTN852210 DDJ852210 DNF852210 DXB852210 EGX852210 EQT852210 FAP852210 FKL852210 FUH852210 GED852210 GNZ852210 GXV852210 HHR852210 HRN852210 IBJ852210 ILF852210 IVB852210 JEX852210 JOT852210 JYP852210 KIL852210 KSH852210 LCD852210 LLZ852210 LVV852210 MFR852210 MPN852210 MZJ852210 NJF852210 NTB852210 OCX852210 OMT852210 OWP852210 PGL852210 PQH852210 QAD852210 QJZ852210 QTV852210 RDR852210 RNN852210 RXJ852210 SHF852210 SRB852210 TAX852210 TKT852210 TUP852210 UEL852210 UOH852210 UYD852210 VHZ852210 VRV852210 WBR852210 WLN852210 WVJ852210 B917753 IX917746 ST917746 ACP917746 AML917746 AWH917746 BGD917746 BPZ917746 BZV917746 CJR917746 CTN917746 DDJ917746 DNF917746 DXB917746 EGX917746 EQT917746 FAP917746 FKL917746 FUH917746 GED917746 GNZ917746 GXV917746 HHR917746 HRN917746 IBJ917746 ILF917746 IVB917746 JEX917746 JOT917746 JYP917746 KIL917746 KSH917746 LCD917746 LLZ917746 LVV917746 MFR917746 MPN917746 MZJ917746 NJF917746 NTB917746 OCX917746 OMT917746 OWP917746 PGL917746 PQH917746 QAD917746 QJZ917746 QTV917746 RDR917746 RNN917746 RXJ917746 SHF917746 SRB917746 TAX917746 TKT917746 TUP917746 UEL917746 UOH917746 UYD917746 VHZ917746 VRV917746 WBR917746 WLN917746 WVJ917746 B983289 IX983282 ST983282 ACP983282 AML983282 AWH983282 BGD983282 BPZ983282 BZV983282 CJR983282 CTN983282 DDJ983282 DNF983282 DXB983282 EGX983282 EQT983282 FAP983282 FKL983282 FUH983282 GED983282 GNZ983282 GXV983282 HHR983282 HRN983282 IBJ983282 ILF983282 IVB983282 JEX983282 JOT983282 JYP983282 KIL983282 KSH983282 LCD983282 LLZ983282 LVV983282 MFR983282 MPN983282 MZJ983282 NJF983282 NTB983282 OCX983282 OMT983282 OWP983282 PGL983282 PQH983282 QAD983282 QJZ983282 QTV983282 RDR983282 RNN983282 RXJ983282 SHF983282 SRB983282 TAX983282 TKT983282 TUP983282 UEL983282 UOH983282 UYD983282 VHZ983282 VRV983282 WBR983282 WLN983282 WVJ983282">
      <formula1>0</formula1>
      <formula2>0</formula2>
    </dataValidation>
  </dataValidations>
  <pageMargins left="0.55118110236220474" right="0.47244094488188981" top="0.35433070866141736" bottom="0.43307086614173229" header="0.51181102362204722" footer="0.35433070866141736"/>
  <pageSetup scale="68" firstPageNumber="9" orientation="portrait"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vt:lpstr>
      <vt:lpstr>NOTAS!Área_de_impresión</vt:lpstr>
      <vt:lpstr>NOTAS!Títulos_a_imprimir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tv4</dc:creator>
  <cp:lastModifiedBy>tv4</cp:lastModifiedBy>
  <cp:lastPrinted>2020-11-19T17:10:34Z</cp:lastPrinted>
  <dcterms:created xsi:type="dcterms:W3CDTF">2020-10-30T23:01:19Z</dcterms:created>
  <dcterms:modified xsi:type="dcterms:W3CDTF">2020-11-19T17:11:23Z</dcterms:modified>
</cp:coreProperties>
</file>