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v4\Desktop\Documentos Tv4\Documentos\Auxiliares 3620\ESTADOS FINANCIEROS UTEG\Edos Fin 2 trim 20\Pagina TV4\"/>
    </mc:Choice>
  </mc:AlternateContent>
  <bookViews>
    <workbookView xWindow="0" yWindow="0" windowWidth="7605" windowHeight="11325"/>
  </bookViews>
  <sheets>
    <sheet name="CA" sheetId="2" r:id="rId1"/>
    <sheet name="Hoja1" sheetId="1" r:id="rId2"/>
  </sheets>
  <externalReferences>
    <externalReference r:id="rId3"/>
  </externalReferences>
  <definedNames>
    <definedName name="ABC">#REF!</definedName>
    <definedName name="Abr">#REF!</definedName>
    <definedName name="_xlnm.Print_Area" localSheetId="0">CA!$C$1:$L$69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3" i="1" l="1"/>
  <c r="I73" i="1"/>
  <c r="H73" i="1"/>
  <c r="O103" i="1"/>
  <c r="M100" i="1"/>
  <c r="L100" i="1"/>
  <c r="L49" i="1"/>
  <c r="H59" i="1"/>
  <c r="H58" i="1"/>
  <c r="I58" i="1" s="1"/>
  <c r="G58" i="1"/>
  <c r="S33" i="1"/>
  <c r="L48" i="1"/>
  <c r="J48" i="1"/>
  <c r="F25" i="1"/>
  <c r="F24" i="1"/>
  <c r="E21" i="1"/>
  <c r="F19" i="1"/>
</calcChain>
</file>

<file path=xl/comments1.xml><?xml version="1.0" encoding="utf-8"?>
<comments xmlns="http://schemas.openxmlformats.org/spreadsheetml/2006/main">
  <authors>
    <author/>
  </authors>
  <commentList>
    <comment ref="L7" authorId="0" shapeId="0">
      <text>
        <r>
          <rPr>
            <b/>
            <sz val="9"/>
            <color indexed="8"/>
            <rFont val="Tahoma"/>
            <family val="2"/>
          </rPr>
          <t xml:space="preserve">DGCG:
</t>
        </r>
        <r>
          <rPr>
            <sz val="9"/>
            <color indexed="8"/>
            <rFont val="Tahoma"/>
            <family val="2"/>
          </rPr>
          <t>Modificado menos devengado</t>
        </r>
      </text>
    </comment>
  </commentList>
</comments>
</file>

<file path=xl/sharedStrings.xml><?xml version="1.0" encoding="utf-8"?>
<sst xmlns="http://schemas.openxmlformats.org/spreadsheetml/2006/main" count="64" uniqueCount="39">
  <si>
    <t>Directora Administrativa</t>
  </si>
  <si>
    <t>Director General</t>
  </si>
  <si>
    <t>Total del Gasto</t>
  </si>
  <si>
    <t>Fideicomisos Financieros Públicos con Participación Estatal Mayoritaria</t>
  </si>
  <si>
    <t>Entidades Paraestatales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</si>
  <si>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</si>
  <si>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</si>
  <si>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</si>
  <si>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</si>
  <si>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</si>
  <si>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</si>
  <si>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</si>
  <si>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</si>
  <si>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</si>
  <si>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</si>
  <si>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</si>
  <si>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</si>
  <si>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</si>
  <si>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</si>
  <si>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</si>
  <si>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(Pesos)</t>
  </si>
  <si>
    <t>Del 1 de Enero al 30 de Junio de 2020</t>
  </si>
  <si>
    <t>Clasificación Administrativa(Sector Paraestatal)</t>
  </si>
  <si>
    <t>Estado Analítico del Ejercicio del Presupuesto de Egresos</t>
  </si>
  <si>
    <t xml:space="preserve">    Organismos Autónomos</t>
  </si>
  <si>
    <t xml:space="preserve">    Poder Judicial</t>
  </si>
  <si>
    <t>* NO APLICA</t>
  </si>
  <si>
    <t xml:space="preserve">    Poder Legislativo</t>
  </si>
  <si>
    <t xml:space="preserve">    Poder Ejecutivo </t>
  </si>
  <si>
    <t>Clasificación Administrativa</t>
  </si>
  <si>
    <t>Bajo protesta de decir verdad declaramos que los Estados Financieros y sus Notas son razonablemente correctos y responsabilidad del emisor</t>
  </si>
  <si>
    <t>ENTIDADES PARAESTATALES</t>
  </si>
  <si>
    <t>6 = ( 3 - 5 )</t>
  </si>
  <si>
    <t>Ejercido</t>
  </si>
  <si>
    <t>Comprometido</t>
  </si>
  <si>
    <t>UNIDAD DE TELEVISION DE GUANAJUATO</t>
  </si>
  <si>
    <t>Ente Público:</t>
  </si>
  <si>
    <t>CLASIFICACIÓN ADMINISTRATIVA</t>
  </si>
  <si>
    <t>ESTADO ANALÍTICO DEL EJERCICIO DEL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</si>
</sst>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-* #,##0.00_-;\-* #,##0.00_-;_-* \-??_-;_-@_-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3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  <fill>
      <patternFill patternType="solid">
        <fgColor indexed="22"/>
        <bgColor indexed="31"/>
      </patternFill>
    </fill>
  </fills>
  <borders count="1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43" fontId="4" fillId="0" borderId="0" applyFont="0" applyFill="0" applyBorder="0" applyAlignment="0" applyProtection="0"/>
    <xf numFmtId="4" fontId="3" fillId="7" borderId="9" applyNumberFormat="0" applyProtection="0">
      <alignment horizontal="left" vertical="center" indent="1"/>
    </xf>
    <xf numFmtId="166" fontId="2" fillId="0" borderId="0" applyFill="0" applyBorder="0" applyAlignment="0" applyProtection="0"/>
  </cellStyleXfs>
  <cellXfs count="78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0" xfId="2" applyFont="1"/>
    <xf numFmtId="0" fontId="3" fillId="2" borderId="0" xfId="2" applyFont="1" applyFill="1"/>
    <xf numFmtId="0" fontId="3" fillId="3" borderId="0" xfId="2" applyFont="1" applyFill="1"/>
    <xf numFmtId="0" fontId="3" fillId="4" borderId="0" xfId="2" applyFont="1" applyFill="1"/>
    <xf numFmtId="0" fontId="0" fillId="2" borderId="0" xfId="0" applyFill="1"/>
    <xf numFmtId="0" fontId="3" fillId="2" borderId="0" xfId="2" applyFont="1" applyFill="1" applyBorder="1" applyAlignment="1">
      <alignment horizontal="center"/>
    </xf>
    <xf numFmtId="0" fontId="4" fillId="4" borderId="0" xfId="2" applyFont="1" applyFill="1" applyBorder="1" applyAlignment="1" applyProtection="1">
      <alignment vertical="top" wrapText="1"/>
      <protection locked="0"/>
    </xf>
    <xf numFmtId="0" fontId="4" fillId="4" borderId="0" xfId="2" applyFont="1" applyFill="1" applyBorder="1" applyAlignment="1" applyProtection="1">
      <alignment horizontal="center"/>
      <protection locked="0"/>
    </xf>
    <xf numFmtId="0" fontId="0" fillId="5" borderId="0" xfId="0" applyFill="1"/>
    <xf numFmtId="0" fontId="3" fillId="2" borderId="1" xfId="2" applyFont="1" applyFill="1" applyBorder="1" applyAlignment="1">
      <alignment horizontal="center"/>
    </xf>
    <xf numFmtId="0" fontId="3" fillId="4" borderId="0" xfId="2" applyFont="1" applyFill="1" applyBorder="1" applyAlignment="1" applyProtection="1">
      <protection locked="0"/>
    </xf>
    <xf numFmtId="0" fontId="3" fillId="4" borderId="1" xfId="2" applyFont="1" applyFill="1" applyBorder="1" applyAlignment="1" applyProtection="1">
      <alignment horizontal="center"/>
      <protection locked="0"/>
    </xf>
    <xf numFmtId="0" fontId="0" fillId="5" borderId="0" xfId="0" applyFill="1" applyBorder="1"/>
    <xf numFmtId="43" fontId="5" fillId="0" borderId="2" xfId="1" applyFont="1" applyBorder="1" applyAlignment="1" applyProtection="1">
      <alignment vertical="center"/>
      <protection locked="0"/>
    </xf>
    <xf numFmtId="43" fontId="5" fillId="5" borderId="2" xfId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43" fontId="6" fillId="5" borderId="3" xfId="1" applyFont="1" applyFill="1" applyBorder="1" applyAlignment="1" applyProtection="1">
      <alignment vertical="center"/>
      <protection locked="0"/>
    </xf>
    <xf numFmtId="43" fontId="6" fillId="5" borderId="0" xfId="1" applyFont="1" applyFill="1" applyBorder="1" applyAlignment="1" applyProtection="1">
      <alignment vertical="center"/>
      <protection locked="0"/>
    </xf>
    <xf numFmtId="43" fontId="6" fillId="5" borderId="4" xfId="1" applyFont="1" applyFill="1" applyBorder="1" applyAlignment="1" applyProtection="1">
      <alignment vertical="center"/>
      <protection locked="0"/>
    </xf>
    <xf numFmtId="0" fontId="6" fillId="5" borderId="5" xfId="0" applyFont="1" applyFill="1" applyBorder="1" applyAlignment="1" applyProtection="1">
      <alignment vertical="center" wrapText="1"/>
    </xf>
    <xf numFmtId="0" fontId="6" fillId="5" borderId="5" xfId="0" applyFont="1" applyFill="1" applyBorder="1" applyAlignment="1" applyProtection="1">
      <alignment vertical="center"/>
    </xf>
    <xf numFmtId="4" fontId="8" fillId="0" borderId="4" xfId="3" applyNumberFormat="1" applyFont="1" applyFill="1" applyBorder="1" applyProtection="1">
      <protection locked="0"/>
    </xf>
    <xf numFmtId="0" fontId="9" fillId="5" borderId="5" xfId="0" applyFont="1" applyFill="1" applyBorder="1" applyAlignment="1" applyProtection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/>
    </xf>
    <xf numFmtId="165" fontId="0" fillId="2" borderId="0" xfId="0" applyNumberFormat="1" applyFont="1" applyFill="1" applyAlignment="1">
      <alignment vertical="center"/>
    </xf>
    <xf numFmtId="165" fontId="0" fillId="2" borderId="0" xfId="4" applyNumberFormat="1" applyFont="1" applyFill="1" applyAlignment="1">
      <alignment vertical="center"/>
    </xf>
    <xf numFmtId="0" fontId="10" fillId="5" borderId="0" xfId="5" applyNumberFormat="1" applyFont="1" applyFill="1" applyBorder="1" applyAlignment="1" applyProtection="1">
      <alignment horizontal="left" vertical="center" wrapText="1"/>
      <protection locked="0"/>
    </xf>
    <xf numFmtId="43" fontId="9" fillId="2" borderId="3" xfId="1" applyFont="1" applyFill="1" applyBorder="1" applyAlignment="1">
      <alignment vertical="center"/>
    </xf>
    <xf numFmtId="0" fontId="9" fillId="5" borderId="3" xfId="5" applyNumberFormat="1" applyFont="1" applyFill="1" applyBorder="1" applyAlignment="1" applyProtection="1">
      <alignment horizontal="center" vertical="center" wrapText="1"/>
      <protection locked="0"/>
    </xf>
    <xf numFmtId="43" fontId="6" fillId="2" borderId="4" xfId="1" applyFont="1" applyFill="1" applyBorder="1" applyAlignment="1">
      <alignment vertical="center"/>
    </xf>
    <xf numFmtId="0" fontId="6" fillId="5" borderId="4" xfId="5" applyNumberFormat="1" applyFont="1" applyFill="1" applyBorder="1" applyAlignment="1" applyProtection="1">
      <alignment horizontal="left" vertical="center" wrapText="1"/>
      <protection locked="0"/>
    </xf>
    <xf numFmtId="43" fontId="6" fillId="2" borderId="4" xfId="1" applyFont="1" applyFill="1" applyBorder="1" applyAlignment="1" applyProtection="1">
      <alignment vertical="center"/>
      <protection locked="0"/>
    </xf>
    <xf numFmtId="43" fontId="11" fillId="2" borderId="4" xfId="1" applyFont="1" applyFill="1" applyBorder="1" applyAlignment="1" applyProtection="1">
      <alignment vertical="center"/>
      <protection locked="0"/>
    </xf>
    <xf numFmtId="43" fontId="6" fillId="2" borderId="6" xfId="1" applyFont="1" applyFill="1" applyBorder="1" applyAlignment="1">
      <alignment vertical="center"/>
    </xf>
    <xf numFmtId="0" fontId="6" fillId="5" borderId="6" xfId="5" applyNumberFormat="1" applyFont="1" applyFill="1" applyBorder="1" applyAlignment="1" applyProtection="1">
      <alignment horizontal="left" vertical="center" wrapText="1"/>
      <protection locked="0"/>
    </xf>
    <xf numFmtId="0" fontId="9" fillId="6" borderId="2" xfId="0" applyFont="1" applyFill="1" applyBorder="1" applyAlignment="1">
      <alignment horizontal="center" vertical="center"/>
    </xf>
    <xf numFmtId="4" fontId="3" fillId="2" borderId="0" xfId="2" applyNumberFormat="1" applyFont="1" applyFill="1"/>
    <xf numFmtId="0" fontId="3" fillId="3" borderId="0" xfId="2" applyFont="1" applyFill="1" applyBorder="1"/>
    <xf numFmtId="0" fontId="3" fillId="3" borderId="10" xfId="2" applyFont="1" applyFill="1" applyBorder="1"/>
    <xf numFmtId="0" fontId="12" fillId="0" borderId="0" xfId="2" applyFont="1"/>
    <xf numFmtId="0" fontId="12" fillId="2" borderId="0" xfId="2" applyFont="1" applyFill="1"/>
    <xf numFmtId="0" fontId="12" fillId="3" borderId="0" xfId="2" applyFont="1" applyFill="1"/>
    <xf numFmtId="166" fontId="12" fillId="3" borderId="11" xfId="6" applyFont="1" applyFill="1" applyBorder="1" applyAlignment="1" applyProtection="1">
      <alignment horizontal="right" vertical="top" wrapText="1"/>
    </xf>
    <xf numFmtId="0" fontId="12" fillId="3" borderId="12" xfId="2" applyFont="1" applyFill="1" applyBorder="1" applyAlignment="1">
      <alignment horizontal="justify" vertical="top" wrapText="1"/>
    </xf>
    <xf numFmtId="0" fontId="12" fillId="2" borderId="13" xfId="2" applyFont="1" applyFill="1" applyBorder="1" applyAlignment="1">
      <alignment horizontal="justify" vertical="top" wrapText="1"/>
    </xf>
    <xf numFmtId="166" fontId="3" fillId="3" borderId="3" xfId="6" applyFont="1" applyFill="1" applyBorder="1" applyAlignment="1" applyProtection="1">
      <alignment horizontal="justify" vertical="top" wrapText="1"/>
    </xf>
    <xf numFmtId="0" fontId="3" fillId="3" borderId="10" xfId="2" applyFont="1" applyFill="1" applyBorder="1" applyAlignment="1">
      <alignment horizontal="justify" vertical="top" wrapText="1"/>
    </xf>
    <xf numFmtId="0" fontId="3" fillId="2" borderId="13" xfId="2" applyFont="1" applyFill="1" applyBorder="1" applyAlignment="1">
      <alignment horizontal="justify" vertical="top" wrapText="1"/>
    </xf>
    <xf numFmtId="167" fontId="3" fillId="3" borderId="4" xfId="6" applyNumberFormat="1" applyFont="1" applyFill="1" applyBorder="1" applyAlignment="1" applyProtection="1">
      <alignment horizontal="right" vertical="top" wrapText="1"/>
    </xf>
    <xf numFmtId="0" fontId="3" fillId="3" borderId="0" xfId="2" applyFont="1" applyFill="1" applyBorder="1" applyAlignment="1">
      <alignment horizontal="justify" vertical="top" wrapText="1"/>
    </xf>
    <xf numFmtId="0" fontId="3" fillId="2" borderId="14" xfId="2" applyFont="1" applyFill="1" applyBorder="1" applyAlignment="1">
      <alignment horizontal="justify" vertical="top" wrapText="1"/>
    </xf>
    <xf numFmtId="4" fontId="0" fillId="0" borderId="4" xfId="0" applyNumberFormat="1" applyBorder="1"/>
    <xf numFmtId="0" fontId="3" fillId="3" borderId="0" xfId="2" applyFont="1" applyFill="1" applyBorder="1" applyAlignment="1">
      <alignment horizontal="justify" vertical="center" wrapText="1"/>
    </xf>
    <xf numFmtId="0" fontId="3" fillId="3" borderId="6" xfId="2" applyFont="1" applyFill="1" applyBorder="1" applyAlignment="1">
      <alignment horizontal="justify" vertical="center" wrapText="1"/>
    </xf>
    <xf numFmtId="0" fontId="3" fillId="2" borderId="14" xfId="2" applyFont="1" applyFill="1" applyBorder="1" applyAlignment="1">
      <alignment horizontal="justify" vertical="center" wrapText="1"/>
    </xf>
    <xf numFmtId="0" fontId="13" fillId="8" borderId="15" xfId="2" applyFont="1" applyFill="1" applyBorder="1" applyAlignment="1">
      <alignment horizontal="center" vertical="center" wrapText="1"/>
    </xf>
    <xf numFmtId="0" fontId="13" fillId="8" borderId="16" xfId="2" applyFont="1" applyFill="1" applyBorder="1" applyAlignment="1">
      <alignment horizontal="center" vertical="center"/>
    </xf>
    <xf numFmtId="0" fontId="13" fillId="8" borderId="16" xfId="2" applyFont="1" applyFill="1" applyBorder="1" applyAlignment="1">
      <alignment horizontal="center" vertical="center" wrapText="1"/>
    </xf>
    <xf numFmtId="0" fontId="13" fillId="8" borderId="16" xfId="2" applyFont="1" applyFill="1" applyBorder="1" applyAlignment="1">
      <alignment horizontal="center" vertical="center" wrapText="1"/>
    </xf>
    <xf numFmtId="0" fontId="13" fillId="3" borderId="10" xfId="2" applyNumberFormat="1" applyFont="1" applyFill="1" applyBorder="1" applyAlignment="1" applyProtection="1">
      <protection locked="0"/>
    </xf>
    <xf numFmtId="0" fontId="14" fillId="3" borderId="10" xfId="2" applyFont="1" applyFill="1" applyBorder="1"/>
    <xf numFmtId="0" fontId="13" fillId="3" borderId="0" xfId="2" applyFont="1" applyFill="1" applyBorder="1" applyAlignment="1">
      <alignment horizontal="right"/>
    </xf>
    <xf numFmtId="0" fontId="15" fillId="8" borderId="0" xfId="2" applyFont="1" applyFill="1" applyBorder="1" applyAlignment="1">
      <alignment horizontal="center"/>
    </xf>
    <xf numFmtId="0" fontId="3" fillId="2" borderId="0" xfId="2" applyFont="1" applyFill="1" applyBorder="1"/>
  </cellXfs>
  <cellStyles count="7">
    <cellStyle name="Millares" xfId="1" builtinId="3"/>
    <cellStyle name="Millares 2" xfId="6"/>
    <cellStyle name="Millares 5" xfId="4"/>
    <cellStyle name="Normal" xfId="0" builtinId="0"/>
    <cellStyle name="Normal 2" xfId="2"/>
    <cellStyle name="Normal 2 31" xfId="3"/>
    <cellStyle name="SAPBEXstdItem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PEGT_TV4_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"/>
      <sheetName val="CE"/>
      <sheetName val="CFG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R191"/>
  <sheetViews>
    <sheetView tabSelected="1" topLeftCell="A4" zoomScale="90" zoomScaleNormal="90" workbookViewId="0">
      <selection activeCell="F24" sqref="F24"/>
    </sheetView>
  </sheetViews>
  <sheetFormatPr baseColWidth="10" defaultColWidth="11.42578125" defaultRowHeight="12.75" x14ac:dyDescent="0.2"/>
  <cols>
    <col min="1" max="1" width="11.42578125" style="4"/>
    <col min="2" max="2" width="2.28515625" style="4" customWidth="1"/>
    <col min="3" max="3" width="3.28515625" style="4" customWidth="1"/>
    <col min="4" max="4" width="41.85546875" style="3" customWidth="1"/>
    <col min="5" max="5" width="20" style="3" customWidth="1"/>
    <col min="6" max="6" width="16.85546875" style="3" bestFit="1" customWidth="1"/>
    <col min="7" max="7" width="18.140625" style="3" customWidth="1"/>
    <col min="8" max="8" width="16.28515625" style="3" bestFit="1" customWidth="1"/>
    <col min="9" max="9" width="15.85546875" style="3" customWidth="1"/>
    <col min="10" max="10" width="17.5703125" style="3" customWidth="1"/>
    <col min="11" max="11" width="15.85546875" style="3" customWidth="1"/>
    <col min="12" max="12" width="16.85546875" style="3" customWidth="1"/>
    <col min="13" max="13" width="2.7109375" style="5" customWidth="1"/>
    <col min="14" max="14" width="13.5703125" style="4" bestFit="1" customWidth="1"/>
    <col min="15" max="18" width="11.42578125" style="4"/>
    <col min="19" max="257" width="11.42578125" style="3"/>
    <col min="258" max="258" width="2.28515625" style="3" customWidth="1"/>
    <col min="259" max="259" width="3.28515625" style="3" customWidth="1"/>
    <col min="260" max="260" width="52.5703125" style="3" customWidth="1"/>
    <col min="261" max="261" width="23.28515625" style="3" customWidth="1"/>
    <col min="262" max="262" width="16.85546875" style="3" bestFit="1" customWidth="1"/>
    <col min="263" max="263" width="18.140625" style="3" customWidth="1"/>
    <col min="264" max="264" width="17.28515625" style="3" bestFit="1" customWidth="1"/>
    <col min="265" max="265" width="16.85546875" style="3" customWidth="1"/>
    <col min="266" max="266" width="17.85546875" style="3" customWidth="1"/>
    <col min="267" max="267" width="17.140625" style="3" bestFit="1" customWidth="1"/>
    <col min="268" max="268" width="16.85546875" style="3" customWidth="1"/>
    <col min="269" max="269" width="2.7109375" style="3" customWidth="1"/>
    <col min="270" max="513" width="11.42578125" style="3"/>
    <col min="514" max="514" width="2.28515625" style="3" customWidth="1"/>
    <col min="515" max="515" width="3.28515625" style="3" customWidth="1"/>
    <col min="516" max="516" width="52.5703125" style="3" customWidth="1"/>
    <col min="517" max="517" width="23.28515625" style="3" customWidth="1"/>
    <col min="518" max="518" width="16.85546875" style="3" bestFit="1" customWidth="1"/>
    <col min="519" max="519" width="18.140625" style="3" customWidth="1"/>
    <col min="520" max="520" width="17.28515625" style="3" bestFit="1" customWidth="1"/>
    <col min="521" max="521" width="16.85546875" style="3" customWidth="1"/>
    <col min="522" max="522" width="17.85546875" style="3" customWidth="1"/>
    <col min="523" max="523" width="17.140625" style="3" bestFit="1" customWidth="1"/>
    <col min="524" max="524" width="16.85546875" style="3" customWidth="1"/>
    <col min="525" max="525" width="2.7109375" style="3" customWidth="1"/>
    <col min="526" max="769" width="11.42578125" style="3"/>
    <col min="770" max="770" width="2.28515625" style="3" customWidth="1"/>
    <col min="771" max="771" width="3.28515625" style="3" customWidth="1"/>
    <col min="772" max="772" width="52.5703125" style="3" customWidth="1"/>
    <col min="773" max="773" width="23.28515625" style="3" customWidth="1"/>
    <col min="774" max="774" width="16.85546875" style="3" bestFit="1" customWidth="1"/>
    <col min="775" max="775" width="18.140625" style="3" customWidth="1"/>
    <col min="776" max="776" width="17.28515625" style="3" bestFit="1" customWidth="1"/>
    <col min="777" max="777" width="16.85546875" style="3" customWidth="1"/>
    <col min="778" max="778" width="17.85546875" style="3" customWidth="1"/>
    <col min="779" max="779" width="17.140625" style="3" bestFit="1" customWidth="1"/>
    <col min="780" max="780" width="16.85546875" style="3" customWidth="1"/>
    <col min="781" max="781" width="2.7109375" style="3" customWidth="1"/>
    <col min="782" max="1025" width="11.42578125" style="3"/>
    <col min="1026" max="1026" width="2.28515625" style="3" customWidth="1"/>
    <col min="1027" max="1027" width="3.28515625" style="3" customWidth="1"/>
    <col min="1028" max="1028" width="52.5703125" style="3" customWidth="1"/>
    <col min="1029" max="1029" width="23.28515625" style="3" customWidth="1"/>
    <col min="1030" max="1030" width="16.85546875" style="3" bestFit="1" customWidth="1"/>
    <col min="1031" max="1031" width="18.140625" style="3" customWidth="1"/>
    <col min="1032" max="1032" width="17.28515625" style="3" bestFit="1" customWidth="1"/>
    <col min="1033" max="1033" width="16.85546875" style="3" customWidth="1"/>
    <col min="1034" max="1034" width="17.85546875" style="3" customWidth="1"/>
    <col min="1035" max="1035" width="17.140625" style="3" bestFit="1" customWidth="1"/>
    <col min="1036" max="1036" width="16.85546875" style="3" customWidth="1"/>
    <col min="1037" max="1037" width="2.7109375" style="3" customWidth="1"/>
    <col min="1038" max="1281" width="11.42578125" style="3"/>
    <col min="1282" max="1282" width="2.28515625" style="3" customWidth="1"/>
    <col min="1283" max="1283" width="3.28515625" style="3" customWidth="1"/>
    <col min="1284" max="1284" width="52.5703125" style="3" customWidth="1"/>
    <col min="1285" max="1285" width="23.28515625" style="3" customWidth="1"/>
    <col min="1286" max="1286" width="16.85546875" style="3" bestFit="1" customWidth="1"/>
    <col min="1287" max="1287" width="18.140625" style="3" customWidth="1"/>
    <col min="1288" max="1288" width="17.28515625" style="3" bestFit="1" customWidth="1"/>
    <col min="1289" max="1289" width="16.85546875" style="3" customWidth="1"/>
    <col min="1290" max="1290" width="17.85546875" style="3" customWidth="1"/>
    <col min="1291" max="1291" width="17.140625" style="3" bestFit="1" customWidth="1"/>
    <col min="1292" max="1292" width="16.85546875" style="3" customWidth="1"/>
    <col min="1293" max="1293" width="2.7109375" style="3" customWidth="1"/>
    <col min="1294" max="1537" width="11.42578125" style="3"/>
    <col min="1538" max="1538" width="2.28515625" style="3" customWidth="1"/>
    <col min="1539" max="1539" width="3.28515625" style="3" customWidth="1"/>
    <col min="1540" max="1540" width="52.5703125" style="3" customWidth="1"/>
    <col min="1541" max="1541" width="23.28515625" style="3" customWidth="1"/>
    <col min="1542" max="1542" width="16.85546875" style="3" bestFit="1" customWidth="1"/>
    <col min="1543" max="1543" width="18.140625" style="3" customWidth="1"/>
    <col min="1544" max="1544" width="17.28515625" style="3" bestFit="1" customWidth="1"/>
    <col min="1545" max="1545" width="16.85546875" style="3" customWidth="1"/>
    <col min="1546" max="1546" width="17.85546875" style="3" customWidth="1"/>
    <col min="1547" max="1547" width="17.140625" style="3" bestFit="1" customWidth="1"/>
    <col min="1548" max="1548" width="16.85546875" style="3" customWidth="1"/>
    <col min="1549" max="1549" width="2.7109375" style="3" customWidth="1"/>
    <col min="1550" max="1793" width="11.42578125" style="3"/>
    <col min="1794" max="1794" width="2.28515625" style="3" customWidth="1"/>
    <col min="1795" max="1795" width="3.28515625" style="3" customWidth="1"/>
    <col min="1796" max="1796" width="52.5703125" style="3" customWidth="1"/>
    <col min="1797" max="1797" width="23.28515625" style="3" customWidth="1"/>
    <col min="1798" max="1798" width="16.85546875" style="3" bestFit="1" customWidth="1"/>
    <col min="1799" max="1799" width="18.140625" style="3" customWidth="1"/>
    <col min="1800" max="1800" width="17.28515625" style="3" bestFit="1" customWidth="1"/>
    <col min="1801" max="1801" width="16.85546875" style="3" customWidth="1"/>
    <col min="1802" max="1802" width="17.85546875" style="3" customWidth="1"/>
    <col min="1803" max="1803" width="17.140625" style="3" bestFit="1" customWidth="1"/>
    <col min="1804" max="1804" width="16.85546875" style="3" customWidth="1"/>
    <col min="1805" max="1805" width="2.7109375" style="3" customWidth="1"/>
    <col min="1806" max="2049" width="11.42578125" style="3"/>
    <col min="2050" max="2050" width="2.28515625" style="3" customWidth="1"/>
    <col min="2051" max="2051" width="3.28515625" style="3" customWidth="1"/>
    <col min="2052" max="2052" width="52.5703125" style="3" customWidth="1"/>
    <col min="2053" max="2053" width="23.28515625" style="3" customWidth="1"/>
    <col min="2054" max="2054" width="16.85546875" style="3" bestFit="1" customWidth="1"/>
    <col min="2055" max="2055" width="18.140625" style="3" customWidth="1"/>
    <col min="2056" max="2056" width="17.28515625" style="3" bestFit="1" customWidth="1"/>
    <col min="2057" max="2057" width="16.85546875" style="3" customWidth="1"/>
    <col min="2058" max="2058" width="17.85546875" style="3" customWidth="1"/>
    <col min="2059" max="2059" width="17.140625" style="3" bestFit="1" customWidth="1"/>
    <col min="2060" max="2060" width="16.85546875" style="3" customWidth="1"/>
    <col min="2061" max="2061" width="2.7109375" style="3" customWidth="1"/>
    <col min="2062" max="2305" width="11.42578125" style="3"/>
    <col min="2306" max="2306" width="2.28515625" style="3" customWidth="1"/>
    <col min="2307" max="2307" width="3.28515625" style="3" customWidth="1"/>
    <col min="2308" max="2308" width="52.5703125" style="3" customWidth="1"/>
    <col min="2309" max="2309" width="23.28515625" style="3" customWidth="1"/>
    <col min="2310" max="2310" width="16.85546875" style="3" bestFit="1" customWidth="1"/>
    <col min="2311" max="2311" width="18.140625" style="3" customWidth="1"/>
    <col min="2312" max="2312" width="17.28515625" style="3" bestFit="1" customWidth="1"/>
    <col min="2313" max="2313" width="16.85546875" style="3" customWidth="1"/>
    <col min="2314" max="2314" width="17.85546875" style="3" customWidth="1"/>
    <col min="2315" max="2315" width="17.140625" style="3" bestFit="1" customWidth="1"/>
    <col min="2316" max="2316" width="16.85546875" style="3" customWidth="1"/>
    <col min="2317" max="2317" width="2.7109375" style="3" customWidth="1"/>
    <col min="2318" max="2561" width="11.42578125" style="3"/>
    <col min="2562" max="2562" width="2.28515625" style="3" customWidth="1"/>
    <col min="2563" max="2563" width="3.28515625" style="3" customWidth="1"/>
    <col min="2564" max="2564" width="52.5703125" style="3" customWidth="1"/>
    <col min="2565" max="2565" width="23.28515625" style="3" customWidth="1"/>
    <col min="2566" max="2566" width="16.85546875" style="3" bestFit="1" customWidth="1"/>
    <col min="2567" max="2567" width="18.140625" style="3" customWidth="1"/>
    <col min="2568" max="2568" width="17.28515625" style="3" bestFit="1" customWidth="1"/>
    <col min="2569" max="2569" width="16.85546875" style="3" customWidth="1"/>
    <col min="2570" max="2570" width="17.85546875" style="3" customWidth="1"/>
    <col min="2571" max="2571" width="17.140625" style="3" bestFit="1" customWidth="1"/>
    <col min="2572" max="2572" width="16.85546875" style="3" customWidth="1"/>
    <col min="2573" max="2573" width="2.7109375" style="3" customWidth="1"/>
    <col min="2574" max="2817" width="11.42578125" style="3"/>
    <col min="2818" max="2818" width="2.28515625" style="3" customWidth="1"/>
    <col min="2819" max="2819" width="3.28515625" style="3" customWidth="1"/>
    <col min="2820" max="2820" width="52.5703125" style="3" customWidth="1"/>
    <col min="2821" max="2821" width="23.28515625" style="3" customWidth="1"/>
    <col min="2822" max="2822" width="16.85546875" style="3" bestFit="1" customWidth="1"/>
    <col min="2823" max="2823" width="18.140625" style="3" customWidth="1"/>
    <col min="2824" max="2824" width="17.28515625" style="3" bestFit="1" customWidth="1"/>
    <col min="2825" max="2825" width="16.85546875" style="3" customWidth="1"/>
    <col min="2826" max="2826" width="17.85546875" style="3" customWidth="1"/>
    <col min="2827" max="2827" width="17.140625" style="3" bestFit="1" customWidth="1"/>
    <col min="2828" max="2828" width="16.85546875" style="3" customWidth="1"/>
    <col min="2829" max="2829" width="2.7109375" style="3" customWidth="1"/>
    <col min="2830" max="3073" width="11.42578125" style="3"/>
    <col min="3074" max="3074" width="2.28515625" style="3" customWidth="1"/>
    <col min="3075" max="3075" width="3.28515625" style="3" customWidth="1"/>
    <col min="3076" max="3076" width="52.5703125" style="3" customWidth="1"/>
    <col min="3077" max="3077" width="23.28515625" style="3" customWidth="1"/>
    <col min="3078" max="3078" width="16.85546875" style="3" bestFit="1" customWidth="1"/>
    <col min="3079" max="3079" width="18.140625" style="3" customWidth="1"/>
    <col min="3080" max="3080" width="17.28515625" style="3" bestFit="1" customWidth="1"/>
    <col min="3081" max="3081" width="16.85546875" style="3" customWidth="1"/>
    <col min="3082" max="3082" width="17.85546875" style="3" customWidth="1"/>
    <col min="3083" max="3083" width="17.140625" style="3" bestFit="1" customWidth="1"/>
    <col min="3084" max="3084" width="16.85546875" style="3" customWidth="1"/>
    <col min="3085" max="3085" width="2.7109375" style="3" customWidth="1"/>
    <col min="3086" max="3329" width="11.42578125" style="3"/>
    <col min="3330" max="3330" width="2.28515625" style="3" customWidth="1"/>
    <col min="3331" max="3331" width="3.28515625" style="3" customWidth="1"/>
    <col min="3332" max="3332" width="52.5703125" style="3" customWidth="1"/>
    <col min="3333" max="3333" width="23.28515625" style="3" customWidth="1"/>
    <col min="3334" max="3334" width="16.85546875" style="3" bestFit="1" customWidth="1"/>
    <col min="3335" max="3335" width="18.140625" style="3" customWidth="1"/>
    <col min="3336" max="3336" width="17.28515625" style="3" bestFit="1" customWidth="1"/>
    <col min="3337" max="3337" width="16.85546875" style="3" customWidth="1"/>
    <col min="3338" max="3338" width="17.85546875" style="3" customWidth="1"/>
    <col min="3339" max="3339" width="17.140625" style="3" bestFit="1" customWidth="1"/>
    <col min="3340" max="3340" width="16.85546875" style="3" customWidth="1"/>
    <col min="3341" max="3341" width="2.7109375" style="3" customWidth="1"/>
    <col min="3342" max="3585" width="11.42578125" style="3"/>
    <col min="3586" max="3586" width="2.28515625" style="3" customWidth="1"/>
    <col min="3587" max="3587" width="3.28515625" style="3" customWidth="1"/>
    <col min="3588" max="3588" width="52.5703125" style="3" customWidth="1"/>
    <col min="3589" max="3589" width="23.28515625" style="3" customWidth="1"/>
    <col min="3590" max="3590" width="16.85546875" style="3" bestFit="1" customWidth="1"/>
    <col min="3591" max="3591" width="18.140625" style="3" customWidth="1"/>
    <col min="3592" max="3592" width="17.28515625" style="3" bestFit="1" customWidth="1"/>
    <col min="3593" max="3593" width="16.85546875" style="3" customWidth="1"/>
    <col min="3594" max="3594" width="17.85546875" style="3" customWidth="1"/>
    <col min="3595" max="3595" width="17.140625" style="3" bestFit="1" customWidth="1"/>
    <col min="3596" max="3596" width="16.85546875" style="3" customWidth="1"/>
    <col min="3597" max="3597" width="2.7109375" style="3" customWidth="1"/>
    <col min="3598" max="3841" width="11.42578125" style="3"/>
    <col min="3842" max="3842" width="2.28515625" style="3" customWidth="1"/>
    <col min="3843" max="3843" width="3.28515625" style="3" customWidth="1"/>
    <col min="3844" max="3844" width="52.5703125" style="3" customWidth="1"/>
    <col min="3845" max="3845" width="23.28515625" style="3" customWidth="1"/>
    <col min="3846" max="3846" width="16.85546875" style="3" bestFit="1" customWidth="1"/>
    <col min="3847" max="3847" width="18.140625" style="3" customWidth="1"/>
    <col min="3848" max="3848" width="17.28515625" style="3" bestFit="1" customWidth="1"/>
    <col min="3849" max="3849" width="16.85546875" style="3" customWidth="1"/>
    <col min="3850" max="3850" width="17.85546875" style="3" customWidth="1"/>
    <col min="3851" max="3851" width="17.140625" style="3" bestFit="1" customWidth="1"/>
    <col min="3852" max="3852" width="16.85546875" style="3" customWidth="1"/>
    <col min="3853" max="3853" width="2.7109375" style="3" customWidth="1"/>
    <col min="3854" max="4097" width="11.42578125" style="3"/>
    <col min="4098" max="4098" width="2.28515625" style="3" customWidth="1"/>
    <col min="4099" max="4099" width="3.28515625" style="3" customWidth="1"/>
    <col min="4100" max="4100" width="52.5703125" style="3" customWidth="1"/>
    <col min="4101" max="4101" width="23.28515625" style="3" customWidth="1"/>
    <col min="4102" max="4102" width="16.85546875" style="3" bestFit="1" customWidth="1"/>
    <col min="4103" max="4103" width="18.140625" style="3" customWidth="1"/>
    <col min="4104" max="4104" width="17.28515625" style="3" bestFit="1" customWidth="1"/>
    <col min="4105" max="4105" width="16.85546875" style="3" customWidth="1"/>
    <col min="4106" max="4106" width="17.85546875" style="3" customWidth="1"/>
    <col min="4107" max="4107" width="17.140625" style="3" bestFit="1" customWidth="1"/>
    <col min="4108" max="4108" width="16.85546875" style="3" customWidth="1"/>
    <col min="4109" max="4109" width="2.7109375" style="3" customWidth="1"/>
    <col min="4110" max="4353" width="11.42578125" style="3"/>
    <col min="4354" max="4354" width="2.28515625" style="3" customWidth="1"/>
    <col min="4355" max="4355" width="3.28515625" style="3" customWidth="1"/>
    <col min="4356" max="4356" width="52.5703125" style="3" customWidth="1"/>
    <col min="4357" max="4357" width="23.28515625" style="3" customWidth="1"/>
    <col min="4358" max="4358" width="16.85546875" style="3" bestFit="1" customWidth="1"/>
    <col min="4359" max="4359" width="18.140625" style="3" customWidth="1"/>
    <col min="4360" max="4360" width="17.28515625" style="3" bestFit="1" customWidth="1"/>
    <col min="4361" max="4361" width="16.85546875" style="3" customWidth="1"/>
    <col min="4362" max="4362" width="17.85546875" style="3" customWidth="1"/>
    <col min="4363" max="4363" width="17.140625" style="3" bestFit="1" customWidth="1"/>
    <col min="4364" max="4364" width="16.85546875" style="3" customWidth="1"/>
    <col min="4365" max="4365" width="2.7109375" style="3" customWidth="1"/>
    <col min="4366" max="4609" width="11.42578125" style="3"/>
    <col min="4610" max="4610" width="2.28515625" style="3" customWidth="1"/>
    <col min="4611" max="4611" width="3.28515625" style="3" customWidth="1"/>
    <col min="4612" max="4612" width="52.5703125" style="3" customWidth="1"/>
    <col min="4613" max="4613" width="23.28515625" style="3" customWidth="1"/>
    <col min="4614" max="4614" width="16.85546875" style="3" bestFit="1" customWidth="1"/>
    <col min="4615" max="4615" width="18.140625" style="3" customWidth="1"/>
    <col min="4616" max="4616" width="17.28515625" style="3" bestFit="1" customWidth="1"/>
    <col min="4617" max="4617" width="16.85546875" style="3" customWidth="1"/>
    <col min="4618" max="4618" width="17.85546875" style="3" customWidth="1"/>
    <col min="4619" max="4619" width="17.140625" style="3" bestFit="1" customWidth="1"/>
    <col min="4620" max="4620" width="16.85546875" style="3" customWidth="1"/>
    <col min="4621" max="4621" width="2.7109375" style="3" customWidth="1"/>
    <col min="4622" max="4865" width="11.42578125" style="3"/>
    <col min="4866" max="4866" width="2.28515625" style="3" customWidth="1"/>
    <col min="4867" max="4867" width="3.28515625" style="3" customWidth="1"/>
    <col min="4868" max="4868" width="52.5703125" style="3" customWidth="1"/>
    <col min="4869" max="4869" width="23.28515625" style="3" customWidth="1"/>
    <col min="4870" max="4870" width="16.85546875" style="3" bestFit="1" customWidth="1"/>
    <col min="4871" max="4871" width="18.140625" style="3" customWidth="1"/>
    <col min="4872" max="4872" width="17.28515625" style="3" bestFit="1" customWidth="1"/>
    <col min="4873" max="4873" width="16.85546875" style="3" customWidth="1"/>
    <col min="4874" max="4874" width="17.85546875" style="3" customWidth="1"/>
    <col min="4875" max="4875" width="17.140625" style="3" bestFit="1" customWidth="1"/>
    <col min="4876" max="4876" width="16.85546875" style="3" customWidth="1"/>
    <col min="4877" max="4877" width="2.7109375" style="3" customWidth="1"/>
    <col min="4878" max="5121" width="11.42578125" style="3"/>
    <col min="5122" max="5122" width="2.28515625" style="3" customWidth="1"/>
    <col min="5123" max="5123" width="3.28515625" style="3" customWidth="1"/>
    <col min="5124" max="5124" width="52.5703125" style="3" customWidth="1"/>
    <col min="5125" max="5125" width="23.28515625" style="3" customWidth="1"/>
    <col min="5126" max="5126" width="16.85546875" style="3" bestFit="1" customWidth="1"/>
    <col min="5127" max="5127" width="18.140625" style="3" customWidth="1"/>
    <col min="5128" max="5128" width="17.28515625" style="3" bestFit="1" customWidth="1"/>
    <col min="5129" max="5129" width="16.85546875" style="3" customWidth="1"/>
    <col min="5130" max="5130" width="17.85546875" style="3" customWidth="1"/>
    <col min="5131" max="5131" width="17.140625" style="3" bestFit="1" customWidth="1"/>
    <col min="5132" max="5132" width="16.85546875" style="3" customWidth="1"/>
    <col min="5133" max="5133" width="2.7109375" style="3" customWidth="1"/>
    <col min="5134" max="5377" width="11.42578125" style="3"/>
    <col min="5378" max="5378" width="2.28515625" style="3" customWidth="1"/>
    <col min="5379" max="5379" width="3.28515625" style="3" customWidth="1"/>
    <col min="5380" max="5380" width="52.5703125" style="3" customWidth="1"/>
    <col min="5381" max="5381" width="23.28515625" style="3" customWidth="1"/>
    <col min="5382" max="5382" width="16.85546875" style="3" bestFit="1" customWidth="1"/>
    <col min="5383" max="5383" width="18.140625" style="3" customWidth="1"/>
    <col min="5384" max="5384" width="17.28515625" style="3" bestFit="1" customWidth="1"/>
    <col min="5385" max="5385" width="16.85546875" style="3" customWidth="1"/>
    <col min="5386" max="5386" width="17.85546875" style="3" customWidth="1"/>
    <col min="5387" max="5387" width="17.140625" style="3" bestFit="1" customWidth="1"/>
    <col min="5388" max="5388" width="16.85546875" style="3" customWidth="1"/>
    <col min="5389" max="5389" width="2.7109375" style="3" customWidth="1"/>
    <col min="5390" max="5633" width="11.42578125" style="3"/>
    <col min="5634" max="5634" width="2.28515625" style="3" customWidth="1"/>
    <col min="5635" max="5635" width="3.28515625" style="3" customWidth="1"/>
    <col min="5636" max="5636" width="52.5703125" style="3" customWidth="1"/>
    <col min="5637" max="5637" width="23.28515625" style="3" customWidth="1"/>
    <col min="5638" max="5638" width="16.85546875" style="3" bestFit="1" customWidth="1"/>
    <col min="5639" max="5639" width="18.140625" style="3" customWidth="1"/>
    <col min="5640" max="5640" width="17.28515625" style="3" bestFit="1" customWidth="1"/>
    <col min="5641" max="5641" width="16.85546875" style="3" customWidth="1"/>
    <col min="5642" max="5642" width="17.85546875" style="3" customWidth="1"/>
    <col min="5643" max="5643" width="17.140625" style="3" bestFit="1" customWidth="1"/>
    <col min="5644" max="5644" width="16.85546875" style="3" customWidth="1"/>
    <col min="5645" max="5645" width="2.7109375" style="3" customWidth="1"/>
    <col min="5646" max="5889" width="11.42578125" style="3"/>
    <col min="5890" max="5890" width="2.28515625" style="3" customWidth="1"/>
    <col min="5891" max="5891" width="3.28515625" style="3" customWidth="1"/>
    <col min="5892" max="5892" width="52.5703125" style="3" customWidth="1"/>
    <col min="5893" max="5893" width="23.28515625" style="3" customWidth="1"/>
    <col min="5894" max="5894" width="16.85546875" style="3" bestFit="1" customWidth="1"/>
    <col min="5895" max="5895" width="18.140625" style="3" customWidth="1"/>
    <col min="5896" max="5896" width="17.28515625" style="3" bestFit="1" customWidth="1"/>
    <col min="5897" max="5897" width="16.85546875" style="3" customWidth="1"/>
    <col min="5898" max="5898" width="17.85546875" style="3" customWidth="1"/>
    <col min="5899" max="5899" width="17.140625" style="3" bestFit="1" customWidth="1"/>
    <col min="5900" max="5900" width="16.85546875" style="3" customWidth="1"/>
    <col min="5901" max="5901" width="2.7109375" style="3" customWidth="1"/>
    <col min="5902" max="6145" width="11.42578125" style="3"/>
    <col min="6146" max="6146" width="2.28515625" style="3" customWidth="1"/>
    <col min="6147" max="6147" width="3.28515625" style="3" customWidth="1"/>
    <col min="6148" max="6148" width="52.5703125" style="3" customWidth="1"/>
    <col min="6149" max="6149" width="23.28515625" style="3" customWidth="1"/>
    <col min="6150" max="6150" width="16.85546875" style="3" bestFit="1" customWidth="1"/>
    <col min="6151" max="6151" width="18.140625" style="3" customWidth="1"/>
    <col min="6152" max="6152" width="17.28515625" style="3" bestFit="1" customWidth="1"/>
    <col min="6153" max="6153" width="16.85546875" style="3" customWidth="1"/>
    <col min="6154" max="6154" width="17.85546875" style="3" customWidth="1"/>
    <col min="6155" max="6155" width="17.140625" style="3" bestFit="1" customWidth="1"/>
    <col min="6156" max="6156" width="16.85546875" style="3" customWidth="1"/>
    <col min="6157" max="6157" width="2.7109375" style="3" customWidth="1"/>
    <col min="6158" max="6401" width="11.42578125" style="3"/>
    <col min="6402" max="6402" width="2.28515625" style="3" customWidth="1"/>
    <col min="6403" max="6403" width="3.28515625" style="3" customWidth="1"/>
    <col min="6404" max="6404" width="52.5703125" style="3" customWidth="1"/>
    <col min="6405" max="6405" width="23.28515625" style="3" customWidth="1"/>
    <col min="6406" max="6406" width="16.85546875" style="3" bestFit="1" customWidth="1"/>
    <col min="6407" max="6407" width="18.140625" style="3" customWidth="1"/>
    <col min="6408" max="6408" width="17.28515625" style="3" bestFit="1" customWidth="1"/>
    <col min="6409" max="6409" width="16.85546875" style="3" customWidth="1"/>
    <col min="6410" max="6410" width="17.85546875" style="3" customWidth="1"/>
    <col min="6411" max="6411" width="17.140625" style="3" bestFit="1" customWidth="1"/>
    <col min="6412" max="6412" width="16.85546875" style="3" customWidth="1"/>
    <col min="6413" max="6413" width="2.7109375" style="3" customWidth="1"/>
    <col min="6414" max="6657" width="11.42578125" style="3"/>
    <col min="6658" max="6658" width="2.28515625" style="3" customWidth="1"/>
    <col min="6659" max="6659" width="3.28515625" style="3" customWidth="1"/>
    <col min="6660" max="6660" width="52.5703125" style="3" customWidth="1"/>
    <col min="6661" max="6661" width="23.28515625" style="3" customWidth="1"/>
    <col min="6662" max="6662" width="16.85546875" style="3" bestFit="1" customWidth="1"/>
    <col min="6663" max="6663" width="18.140625" style="3" customWidth="1"/>
    <col min="6664" max="6664" width="17.28515625" style="3" bestFit="1" customWidth="1"/>
    <col min="6665" max="6665" width="16.85546875" style="3" customWidth="1"/>
    <col min="6666" max="6666" width="17.85546875" style="3" customWidth="1"/>
    <col min="6667" max="6667" width="17.140625" style="3" bestFit="1" customWidth="1"/>
    <col min="6668" max="6668" width="16.85546875" style="3" customWidth="1"/>
    <col min="6669" max="6669" width="2.7109375" style="3" customWidth="1"/>
    <col min="6670" max="6913" width="11.42578125" style="3"/>
    <col min="6914" max="6914" width="2.28515625" style="3" customWidth="1"/>
    <col min="6915" max="6915" width="3.28515625" style="3" customWidth="1"/>
    <col min="6916" max="6916" width="52.5703125" style="3" customWidth="1"/>
    <col min="6917" max="6917" width="23.28515625" style="3" customWidth="1"/>
    <col min="6918" max="6918" width="16.85546875" style="3" bestFit="1" customWidth="1"/>
    <col min="6919" max="6919" width="18.140625" style="3" customWidth="1"/>
    <col min="6920" max="6920" width="17.28515625" style="3" bestFit="1" customWidth="1"/>
    <col min="6921" max="6921" width="16.85546875" style="3" customWidth="1"/>
    <col min="6922" max="6922" width="17.85546875" style="3" customWidth="1"/>
    <col min="6923" max="6923" width="17.140625" style="3" bestFit="1" customWidth="1"/>
    <col min="6924" max="6924" width="16.85546875" style="3" customWidth="1"/>
    <col min="6925" max="6925" width="2.7109375" style="3" customWidth="1"/>
    <col min="6926" max="7169" width="11.42578125" style="3"/>
    <col min="7170" max="7170" width="2.28515625" style="3" customWidth="1"/>
    <col min="7171" max="7171" width="3.28515625" style="3" customWidth="1"/>
    <col min="7172" max="7172" width="52.5703125" style="3" customWidth="1"/>
    <col min="7173" max="7173" width="23.28515625" style="3" customWidth="1"/>
    <col min="7174" max="7174" width="16.85546875" style="3" bestFit="1" customWidth="1"/>
    <col min="7175" max="7175" width="18.140625" style="3" customWidth="1"/>
    <col min="7176" max="7176" width="17.28515625" style="3" bestFit="1" customWidth="1"/>
    <col min="7177" max="7177" width="16.85546875" style="3" customWidth="1"/>
    <col min="7178" max="7178" width="17.85546875" style="3" customWidth="1"/>
    <col min="7179" max="7179" width="17.140625" style="3" bestFit="1" customWidth="1"/>
    <col min="7180" max="7180" width="16.85546875" style="3" customWidth="1"/>
    <col min="7181" max="7181" width="2.7109375" style="3" customWidth="1"/>
    <col min="7182" max="7425" width="11.42578125" style="3"/>
    <col min="7426" max="7426" width="2.28515625" style="3" customWidth="1"/>
    <col min="7427" max="7427" width="3.28515625" style="3" customWidth="1"/>
    <col min="7428" max="7428" width="52.5703125" style="3" customWidth="1"/>
    <col min="7429" max="7429" width="23.28515625" style="3" customWidth="1"/>
    <col min="7430" max="7430" width="16.85546875" style="3" bestFit="1" customWidth="1"/>
    <col min="7431" max="7431" width="18.140625" style="3" customWidth="1"/>
    <col min="7432" max="7432" width="17.28515625" style="3" bestFit="1" customWidth="1"/>
    <col min="7433" max="7433" width="16.85546875" style="3" customWidth="1"/>
    <col min="7434" max="7434" width="17.85546875" style="3" customWidth="1"/>
    <col min="7435" max="7435" width="17.140625" style="3" bestFit="1" customWidth="1"/>
    <col min="7436" max="7436" width="16.85546875" style="3" customWidth="1"/>
    <col min="7437" max="7437" width="2.7109375" style="3" customWidth="1"/>
    <col min="7438" max="7681" width="11.42578125" style="3"/>
    <col min="7682" max="7682" width="2.28515625" style="3" customWidth="1"/>
    <col min="7683" max="7683" width="3.28515625" style="3" customWidth="1"/>
    <col min="7684" max="7684" width="52.5703125" style="3" customWidth="1"/>
    <col min="7685" max="7685" width="23.28515625" style="3" customWidth="1"/>
    <col min="7686" max="7686" width="16.85546875" style="3" bestFit="1" customWidth="1"/>
    <col min="7687" max="7687" width="18.140625" style="3" customWidth="1"/>
    <col min="7688" max="7688" width="17.28515625" style="3" bestFit="1" customWidth="1"/>
    <col min="7689" max="7689" width="16.85546875" style="3" customWidth="1"/>
    <col min="7690" max="7690" width="17.85546875" style="3" customWidth="1"/>
    <col min="7691" max="7691" width="17.140625" style="3" bestFit="1" customWidth="1"/>
    <col min="7692" max="7692" width="16.85546875" style="3" customWidth="1"/>
    <col min="7693" max="7693" width="2.7109375" style="3" customWidth="1"/>
    <col min="7694" max="7937" width="11.42578125" style="3"/>
    <col min="7938" max="7938" width="2.28515625" style="3" customWidth="1"/>
    <col min="7939" max="7939" width="3.28515625" style="3" customWidth="1"/>
    <col min="7940" max="7940" width="52.5703125" style="3" customWidth="1"/>
    <col min="7941" max="7941" width="23.28515625" style="3" customWidth="1"/>
    <col min="7942" max="7942" width="16.85546875" style="3" bestFit="1" customWidth="1"/>
    <col min="7943" max="7943" width="18.140625" style="3" customWidth="1"/>
    <col min="7944" max="7944" width="17.28515625" style="3" bestFit="1" customWidth="1"/>
    <col min="7945" max="7945" width="16.85546875" style="3" customWidth="1"/>
    <col min="7946" max="7946" width="17.85546875" style="3" customWidth="1"/>
    <col min="7947" max="7947" width="17.140625" style="3" bestFit="1" customWidth="1"/>
    <col min="7948" max="7948" width="16.85546875" style="3" customWidth="1"/>
    <col min="7949" max="7949" width="2.7109375" style="3" customWidth="1"/>
    <col min="7950" max="8193" width="11.42578125" style="3"/>
    <col min="8194" max="8194" width="2.28515625" style="3" customWidth="1"/>
    <col min="8195" max="8195" width="3.28515625" style="3" customWidth="1"/>
    <col min="8196" max="8196" width="52.5703125" style="3" customWidth="1"/>
    <col min="8197" max="8197" width="23.28515625" style="3" customWidth="1"/>
    <col min="8198" max="8198" width="16.85546875" style="3" bestFit="1" customWidth="1"/>
    <col min="8199" max="8199" width="18.140625" style="3" customWidth="1"/>
    <col min="8200" max="8200" width="17.28515625" style="3" bestFit="1" customWidth="1"/>
    <col min="8201" max="8201" width="16.85546875" style="3" customWidth="1"/>
    <col min="8202" max="8202" width="17.85546875" style="3" customWidth="1"/>
    <col min="8203" max="8203" width="17.140625" style="3" bestFit="1" customWidth="1"/>
    <col min="8204" max="8204" width="16.85546875" style="3" customWidth="1"/>
    <col min="8205" max="8205" width="2.7109375" style="3" customWidth="1"/>
    <col min="8206" max="8449" width="11.42578125" style="3"/>
    <col min="8450" max="8450" width="2.28515625" style="3" customWidth="1"/>
    <col min="8451" max="8451" width="3.28515625" style="3" customWidth="1"/>
    <col min="8452" max="8452" width="52.5703125" style="3" customWidth="1"/>
    <col min="8453" max="8453" width="23.28515625" style="3" customWidth="1"/>
    <col min="8454" max="8454" width="16.85546875" style="3" bestFit="1" customWidth="1"/>
    <col min="8455" max="8455" width="18.140625" style="3" customWidth="1"/>
    <col min="8456" max="8456" width="17.28515625" style="3" bestFit="1" customWidth="1"/>
    <col min="8457" max="8457" width="16.85546875" style="3" customWidth="1"/>
    <col min="8458" max="8458" width="17.85546875" style="3" customWidth="1"/>
    <col min="8459" max="8459" width="17.140625" style="3" bestFit="1" customWidth="1"/>
    <col min="8460" max="8460" width="16.85546875" style="3" customWidth="1"/>
    <col min="8461" max="8461" width="2.7109375" style="3" customWidth="1"/>
    <col min="8462" max="8705" width="11.42578125" style="3"/>
    <col min="8706" max="8706" width="2.28515625" style="3" customWidth="1"/>
    <col min="8707" max="8707" width="3.28515625" style="3" customWidth="1"/>
    <col min="8708" max="8708" width="52.5703125" style="3" customWidth="1"/>
    <col min="8709" max="8709" width="23.28515625" style="3" customWidth="1"/>
    <col min="8710" max="8710" width="16.85546875" style="3" bestFit="1" customWidth="1"/>
    <col min="8711" max="8711" width="18.140625" style="3" customWidth="1"/>
    <col min="8712" max="8712" width="17.28515625" style="3" bestFit="1" customWidth="1"/>
    <col min="8713" max="8713" width="16.85546875" style="3" customWidth="1"/>
    <col min="8714" max="8714" width="17.85546875" style="3" customWidth="1"/>
    <col min="8715" max="8715" width="17.140625" style="3" bestFit="1" customWidth="1"/>
    <col min="8716" max="8716" width="16.85546875" style="3" customWidth="1"/>
    <col min="8717" max="8717" width="2.7109375" style="3" customWidth="1"/>
    <col min="8718" max="8961" width="11.42578125" style="3"/>
    <col min="8962" max="8962" width="2.28515625" style="3" customWidth="1"/>
    <col min="8963" max="8963" width="3.28515625" style="3" customWidth="1"/>
    <col min="8964" max="8964" width="52.5703125" style="3" customWidth="1"/>
    <col min="8965" max="8965" width="23.28515625" style="3" customWidth="1"/>
    <col min="8966" max="8966" width="16.85546875" style="3" bestFit="1" customWidth="1"/>
    <col min="8967" max="8967" width="18.140625" style="3" customWidth="1"/>
    <col min="8968" max="8968" width="17.28515625" style="3" bestFit="1" customWidth="1"/>
    <col min="8969" max="8969" width="16.85546875" style="3" customWidth="1"/>
    <col min="8970" max="8970" width="17.85546875" style="3" customWidth="1"/>
    <col min="8971" max="8971" width="17.140625" style="3" bestFit="1" customWidth="1"/>
    <col min="8972" max="8972" width="16.85546875" style="3" customWidth="1"/>
    <col min="8973" max="8973" width="2.7109375" style="3" customWidth="1"/>
    <col min="8974" max="9217" width="11.42578125" style="3"/>
    <col min="9218" max="9218" width="2.28515625" style="3" customWidth="1"/>
    <col min="9219" max="9219" width="3.28515625" style="3" customWidth="1"/>
    <col min="9220" max="9220" width="52.5703125" style="3" customWidth="1"/>
    <col min="9221" max="9221" width="23.28515625" style="3" customWidth="1"/>
    <col min="9222" max="9222" width="16.85546875" style="3" bestFit="1" customWidth="1"/>
    <col min="9223" max="9223" width="18.140625" style="3" customWidth="1"/>
    <col min="9224" max="9224" width="17.28515625" style="3" bestFit="1" customWidth="1"/>
    <col min="9225" max="9225" width="16.85546875" style="3" customWidth="1"/>
    <col min="9226" max="9226" width="17.85546875" style="3" customWidth="1"/>
    <col min="9227" max="9227" width="17.140625" style="3" bestFit="1" customWidth="1"/>
    <col min="9228" max="9228" width="16.85546875" style="3" customWidth="1"/>
    <col min="9229" max="9229" width="2.7109375" style="3" customWidth="1"/>
    <col min="9230" max="9473" width="11.42578125" style="3"/>
    <col min="9474" max="9474" width="2.28515625" style="3" customWidth="1"/>
    <col min="9475" max="9475" width="3.28515625" style="3" customWidth="1"/>
    <col min="9476" max="9476" width="52.5703125" style="3" customWidth="1"/>
    <col min="9477" max="9477" width="23.28515625" style="3" customWidth="1"/>
    <col min="9478" max="9478" width="16.85546875" style="3" bestFit="1" customWidth="1"/>
    <col min="9479" max="9479" width="18.140625" style="3" customWidth="1"/>
    <col min="9480" max="9480" width="17.28515625" style="3" bestFit="1" customWidth="1"/>
    <col min="9481" max="9481" width="16.85546875" style="3" customWidth="1"/>
    <col min="9482" max="9482" width="17.85546875" style="3" customWidth="1"/>
    <col min="9483" max="9483" width="17.140625" style="3" bestFit="1" customWidth="1"/>
    <col min="9484" max="9484" width="16.85546875" style="3" customWidth="1"/>
    <col min="9485" max="9485" width="2.7109375" style="3" customWidth="1"/>
    <col min="9486" max="9729" width="11.42578125" style="3"/>
    <col min="9730" max="9730" width="2.28515625" style="3" customWidth="1"/>
    <col min="9731" max="9731" width="3.28515625" style="3" customWidth="1"/>
    <col min="9732" max="9732" width="52.5703125" style="3" customWidth="1"/>
    <col min="9733" max="9733" width="23.28515625" style="3" customWidth="1"/>
    <col min="9734" max="9734" width="16.85546875" style="3" bestFit="1" customWidth="1"/>
    <col min="9735" max="9735" width="18.140625" style="3" customWidth="1"/>
    <col min="9736" max="9736" width="17.28515625" style="3" bestFit="1" customWidth="1"/>
    <col min="9737" max="9737" width="16.85546875" style="3" customWidth="1"/>
    <col min="9738" max="9738" width="17.85546875" style="3" customWidth="1"/>
    <col min="9739" max="9739" width="17.140625" style="3" bestFit="1" customWidth="1"/>
    <col min="9740" max="9740" width="16.85546875" style="3" customWidth="1"/>
    <col min="9741" max="9741" width="2.7109375" style="3" customWidth="1"/>
    <col min="9742" max="9985" width="11.42578125" style="3"/>
    <col min="9986" max="9986" width="2.28515625" style="3" customWidth="1"/>
    <col min="9987" max="9987" width="3.28515625" style="3" customWidth="1"/>
    <col min="9988" max="9988" width="52.5703125" style="3" customWidth="1"/>
    <col min="9989" max="9989" width="23.28515625" style="3" customWidth="1"/>
    <col min="9990" max="9990" width="16.85546875" style="3" bestFit="1" customWidth="1"/>
    <col min="9991" max="9991" width="18.140625" style="3" customWidth="1"/>
    <col min="9992" max="9992" width="17.28515625" style="3" bestFit="1" customWidth="1"/>
    <col min="9993" max="9993" width="16.85546875" style="3" customWidth="1"/>
    <col min="9994" max="9994" width="17.85546875" style="3" customWidth="1"/>
    <col min="9995" max="9995" width="17.140625" style="3" bestFit="1" customWidth="1"/>
    <col min="9996" max="9996" width="16.85546875" style="3" customWidth="1"/>
    <col min="9997" max="9997" width="2.7109375" style="3" customWidth="1"/>
    <col min="9998" max="10241" width="11.42578125" style="3"/>
    <col min="10242" max="10242" width="2.28515625" style="3" customWidth="1"/>
    <col min="10243" max="10243" width="3.28515625" style="3" customWidth="1"/>
    <col min="10244" max="10244" width="52.5703125" style="3" customWidth="1"/>
    <col min="10245" max="10245" width="23.28515625" style="3" customWidth="1"/>
    <col min="10246" max="10246" width="16.85546875" style="3" bestFit="1" customWidth="1"/>
    <col min="10247" max="10247" width="18.140625" style="3" customWidth="1"/>
    <col min="10248" max="10248" width="17.28515625" style="3" bestFit="1" customWidth="1"/>
    <col min="10249" max="10249" width="16.85546875" style="3" customWidth="1"/>
    <col min="10250" max="10250" width="17.85546875" style="3" customWidth="1"/>
    <col min="10251" max="10251" width="17.140625" style="3" bestFit="1" customWidth="1"/>
    <col min="10252" max="10252" width="16.85546875" style="3" customWidth="1"/>
    <col min="10253" max="10253" width="2.7109375" style="3" customWidth="1"/>
    <col min="10254" max="10497" width="11.42578125" style="3"/>
    <col min="10498" max="10498" width="2.28515625" style="3" customWidth="1"/>
    <col min="10499" max="10499" width="3.28515625" style="3" customWidth="1"/>
    <col min="10500" max="10500" width="52.5703125" style="3" customWidth="1"/>
    <col min="10501" max="10501" width="23.28515625" style="3" customWidth="1"/>
    <col min="10502" max="10502" width="16.85546875" style="3" bestFit="1" customWidth="1"/>
    <col min="10503" max="10503" width="18.140625" style="3" customWidth="1"/>
    <col min="10504" max="10504" width="17.28515625" style="3" bestFit="1" customWidth="1"/>
    <col min="10505" max="10505" width="16.85546875" style="3" customWidth="1"/>
    <col min="10506" max="10506" width="17.85546875" style="3" customWidth="1"/>
    <col min="10507" max="10507" width="17.140625" style="3" bestFit="1" customWidth="1"/>
    <col min="10508" max="10508" width="16.85546875" style="3" customWidth="1"/>
    <col min="10509" max="10509" width="2.7109375" style="3" customWidth="1"/>
    <col min="10510" max="10753" width="11.42578125" style="3"/>
    <col min="10754" max="10754" width="2.28515625" style="3" customWidth="1"/>
    <col min="10755" max="10755" width="3.28515625" style="3" customWidth="1"/>
    <col min="10756" max="10756" width="52.5703125" style="3" customWidth="1"/>
    <col min="10757" max="10757" width="23.28515625" style="3" customWidth="1"/>
    <col min="10758" max="10758" width="16.85546875" style="3" bestFit="1" customWidth="1"/>
    <col min="10759" max="10759" width="18.140625" style="3" customWidth="1"/>
    <col min="10760" max="10760" width="17.28515625" style="3" bestFit="1" customWidth="1"/>
    <col min="10761" max="10761" width="16.85546875" style="3" customWidth="1"/>
    <col min="10762" max="10762" width="17.85546875" style="3" customWidth="1"/>
    <col min="10763" max="10763" width="17.140625" style="3" bestFit="1" customWidth="1"/>
    <col min="10764" max="10764" width="16.85546875" style="3" customWidth="1"/>
    <col min="10765" max="10765" width="2.7109375" style="3" customWidth="1"/>
    <col min="10766" max="11009" width="11.42578125" style="3"/>
    <col min="11010" max="11010" width="2.28515625" style="3" customWidth="1"/>
    <col min="11011" max="11011" width="3.28515625" style="3" customWidth="1"/>
    <col min="11012" max="11012" width="52.5703125" style="3" customWidth="1"/>
    <col min="11013" max="11013" width="23.28515625" style="3" customWidth="1"/>
    <col min="11014" max="11014" width="16.85546875" style="3" bestFit="1" customWidth="1"/>
    <col min="11015" max="11015" width="18.140625" style="3" customWidth="1"/>
    <col min="11016" max="11016" width="17.28515625" style="3" bestFit="1" customWidth="1"/>
    <col min="11017" max="11017" width="16.85546875" style="3" customWidth="1"/>
    <col min="11018" max="11018" width="17.85546875" style="3" customWidth="1"/>
    <col min="11019" max="11019" width="17.140625" style="3" bestFit="1" customWidth="1"/>
    <col min="11020" max="11020" width="16.85546875" style="3" customWidth="1"/>
    <col min="11021" max="11021" width="2.7109375" style="3" customWidth="1"/>
    <col min="11022" max="11265" width="11.42578125" style="3"/>
    <col min="11266" max="11266" width="2.28515625" style="3" customWidth="1"/>
    <col min="11267" max="11267" width="3.28515625" style="3" customWidth="1"/>
    <col min="11268" max="11268" width="52.5703125" style="3" customWidth="1"/>
    <col min="11269" max="11269" width="23.28515625" style="3" customWidth="1"/>
    <col min="11270" max="11270" width="16.85546875" style="3" bestFit="1" customWidth="1"/>
    <col min="11271" max="11271" width="18.140625" style="3" customWidth="1"/>
    <col min="11272" max="11272" width="17.28515625" style="3" bestFit="1" customWidth="1"/>
    <col min="11273" max="11273" width="16.85546875" style="3" customWidth="1"/>
    <col min="11274" max="11274" width="17.85546875" style="3" customWidth="1"/>
    <col min="11275" max="11275" width="17.140625" style="3" bestFit="1" customWidth="1"/>
    <col min="11276" max="11276" width="16.85546875" style="3" customWidth="1"/>
    <col min="11277" max="11277" width="2.7109375" style="3" customWidth="1"/>
    <col min="11278" max="11521" width="11.42578125" style="3"/>
    <col min="11522" max="11522" width="2.28515625" style="3" customWidth="1"/>
    <col min="11523" max="11523" width="3.28515625" style="3" customWidth="1"/>
    <col min="11524" max="11524" width="52.5703125" style="3" customWidth="1"/>
    <col min="11525" max="11525" width="23.28515625" style="3" customWidth="1"/>
    <col min="11526" max="11526" width="16.85546875" style="3" bestFit="1" customWidth="1"/>
    <col min="11527" max="11527" width="18.140625" style="3" customWidth="1"/>
    <col min="11528" max="11528" width="17.28515625" style="3" bestFit="1" customWidth="1"/>
    <col min="11529" max="11529" width="16.85546875" style="3" customWidth="1"/>
    <col min="11530" max="11530" width="17.85546875" style="3" customWidth="1"/>
    <col min="11531" max="11531" width="17.140625" style="3" bestFit="1" customWidth="1"/>
    <col min="11532" max="11532" width="16.85546875" style="3" customWidth="1"/>
    <col min="11533" max="11533" width="2.7109375" style="3" customWidth="1"/>
    <col min="11534" max="11777" width="11.42578125" style="3"/>
    <col min="11778" max="11778" width="2.28515625" style="3" customWidth="1"/>
    <col min="11779" max="11779" width="3.28515625" style="3" customWidth="1"/>
    <col min="11780" max="11780" width="52.5703125" style="3" customWidth="1"/>
    <col min="11781" max="11781" width="23.28515625" style="3" customWidth="1"/>
    <col min="11782" max="11782" width="16.85546875" style="3" bestFit="1" customWidth="1"/>
    <col min="11783" max="11783" width="18.140625" style="3" customWidth="1"/>
    <col min="11784" max="11784" width="17.28515625" style="3" bestFit="1" customWidth="1"/>
    <col min="11785" max="11785" width="16.85546875" style="3" customWidth="1"/>
    <col min="11786" max="11786" width="17.85546875" style="3" customWidth="1"/>
    <col min="11787" max="11787" width="17.140625" style="3" bestFit="1" customWidth="1"/>
    <col min="11788" max="11788" width="16.85546875" style="3" customWidth="1"/>
    <col min="11789" max="11789" width="2.7109375" style="3" customWidth="1"/>
    <col min="11790" max="12033" width="11.42578125" style="3"/>
    <col min="12034" max="12034" width="2.28515625" style="3" customWidth="1"/>
    <col min="12035" max="12035" width="3.28515625" style="3" customWidth="1"/>
    <col min="12036" max="12036" width="52.5703125" style="3" customWidth="1"/>
    <col min="12037" max="12037" width="23.28515625" style="3" customWidth="1"/>
    <col min="12038" max="12038" width="16.85546875" style="3" bestFit="1" customWidth="1"/>
    <col min="12039" max="12039" width="18.140625" style="3" customWidth="1"/>
    <col min="12040" max="12040" width="17.28515625" style="3" bestFit="1" customWidth="1"/>
    <col min="12041" max="12041" width="16.85546875" style="3" customWidth="1"/>
    <col min="12042" max="12042" width="17.85546875" style="3" customWidth="1"/>
    <col min="12043" max="12043" width="17.140625" style="3" bestFit="1" customWidth="1"/>
    <col min="12044" max="12044" width="16.85546875" style="3" customWidth="1"/>
    <col min="12045" max="12045" width="2.7109375" style="3" customWidth="1"/>
    <col min="12046" max="12289" width="11.42578125" style="3"/>
    <col min="12290" max="12290" width="2.28515625" style="3" customWidth="1"/>
    <col min="12291" max="12291" width="3.28515625" style="3" customWidth="1"/>
    <col min="12292" max="12292" width="52.5703125" style="3" customWidth="1"/>
    <col min="12293" max="12293" width="23.28515625" style="3" customWidth="1"/>
    <col min="12294" max="12294" width="16.85546875" style="3" bestFit="1" customWidth="1"/>
    <col min="12295" max="12295" width="18.140625" style="3" customWidth="1"/>
    <col min="12296" max="12296" width="17.28515625" style="3" bestFit="1" customWidth="1"/>
    <col min="12297" max="12297" width="16.85546875" style="3" customWidth="1"/>
    <col min="12298" max="12298" width="17.85546875" style="3" customWidth="1"/>
    <col min="12299" max="12299" width="17.140625" style="3" bestFit="1" customWidth="1"/>
    <col min="12300" max="12300" width="16.85546875" style="3" customWidth="1"/>
    <col min="12301" max="12301" width="2.7109375" style="3" customWidth="1"/>
    <col min="12302" max="12545" width="11.42578125" style="3"/>
    <col min="12546" max="12546" width="2.28515625" style="3" customWidth="1"/>
    <col min="12547" max="12547" width="3.28515625" style="3" customWidth="1"/>
    <col min="12548" max="12548" width="52.5703125" style="3" customWidth="1"/>
    <col min="12549" max="12549" width="23.28515625" style="3" customWidth="1"/>
    <col min="12550" max="12550" width="16.85546875" style="3" bestFit="1" customWidth="1"/>
    <col min="12551" max="12551" width="18.140625" style="3" customWidth="1"/>
    <col min="12552" max="12552" width="17.28515625" style="3" bestFit="1" customWidth="1"/>
    <col min="12553" max="12553" width="16.85546875" style="3" customWidth="1"/>
    <col min="12554" max="12554" width="17.85546875" style="3" customWidth="1"/>
    <col min="12555" max="12555" width="17.140625" style="3" bestFit="1" customWidth="1"/>
    <col min="12556" max="12556" width="16.85546875" style="3" customWidth="1"/>
    <col min="12557" max="12557" width="2.7109375" style="3" customWidth="1"/>
    <col min="12558" max="12801" width="11.42578125" style="3"/>
    <col min="12802" max="12802" width="2.28515625" style="3" customWidth="1"/>
    <col min="12803" max="12803" width="3.28515625" style="3" customWidth="1"/>
    <col min="12804" max="12804" width="52.5703125" style="3" customWidth="1"/>
    <col min="12805" max="12805" width="23.28515625" style="3" customWidth="1"/>
    <col min="12806" max="12806" width="16.85546875" style="3" bestFit="1" customWidth="1"/>
    <col min="12807" max="12807" width="18.140625" style="3" customWidth="1"/>
    <col min="12808" max="12808" width="17.28515625" style="3" bestFit="1" customWidth="1"/>
    <col min="12809" max="12809" width="16.85546875" style="3" customWidth="1"/>
    <col min="12810" max="12810" width="17.85546875" style="3" customWidth="1"/>
    <col min="12811" max="12811" width="17.140625" style="3" bestFit="1" customWidth="1"/>
    <col min="12812" max="12812" width="16.85546875" style="3" customWidth="1"/>
    <col min="12813" max="12813" width="2.7109375" style="3" customWidth="1"/>
    <col min="12814" max="13057" width="11.42578125" style="3"/>
    <col min="13058" max="13058" width="2.28515625" style="3" customWidth="1"/>
    <col min="13059" max="13059" width="3.28515625" style="3" customWidth="1"/>
    <col min="13060" max="13060" width="52.5703125" style="3" customWidth="1"/>
    <col min="13061" max="13061" width="23.28515625" style="3" customWidth="1"/>
    <col min="13062" max="13062" width="16.85546875" style="3" bestFit="1" customWidth="1"/>
    <col min="13063" max="13063" width="18.140625" style="3" customWidth="1"/>
    <col min="13064" max="13064" width="17.28515625" style="3" bestFit="1" customWidth="1"/>
    <col min="13065" max="13065" width="16.85546875" style="3" customWidth="1"/>
    <col min="13066" max="13066" width="17.85546875" style="3" customWidth="1"/>
    <col min="13067" max="13067" width="17.140625" style="3" bestFit="1" customWidth="1"/>
    <col min="13068" max="13068" width="16.85546875" style="3" customWidth="1"/>
    <col min="13069" max="13069" width="2.7109375" style="3" customWidth="1"/>
    <col min="13070" max="13313" width="11.42578125" style="3"/>
    <col min="13314" max="13314" width="2.28515625" style="3" customWidth="1"/>
    <col min="13315" max="13315" width="3.28515625" style="3" customWidth="1"/>
    <col min="13316" max="13316" width="52.5703125" style="3" customWidth="1"/>
    <col min="13317" max="13317" width="23.28515625" style="3" customWidth="1"/>
    <col min="13318" max="13318" width="16.85546875" style="3" bestFit="1" customWidth="1"/>
    <col min="13319" max="13319" width="18.140625" style="3" customWidth="1"/>
    <col min="13320" max="13320" width="17.28515625" style="3" bestFit="1" customWidth="1"/>
    <col min="13321" max="13321" width="16.85546875" style="3" customWidth="1"/>
    <col min="13322" max="13322" width="17.85546875" style="3" customWidth="1"/>
    <col min="13323" max="13323" width="17.140625" style="3" bestFit="1" customWidth="1"/>
    <col min="13324" max="13324" width="16.85546875" style="3" customWidth="1"/>
    <col min="13325" max="13325" width="2.7109375" style="3" customWidth="1"/>
    <col min="13326" max="13569" width="11.42578125" style="3"/>
    <col min="13570" max="13570" width="2.28515625" style="3" customWidth="1"/>
    <col min="13571" max="13571" width="3.28515625" style="3" customWidth="1"/>
    <col min="13572" max="13572" width="52.5703125" style="3" customWidth="1"/>
    <col min="13573" max="13573" width="23.28515625" style="3" customWidth="1"/>
    <col min="13574" max="13574" width="16.85546875" style="3" bestFit="1" customWidth="1"/>
    <col min="13575" max="13575" width="18.140625" style="3" customWidth="1"/>
    <col min="13576" max="13576" width="17.28515625" style="3" bestFit="1" customWidth="1"/>
    <col min="13577" max="13577" width="16.85546875" style="3" customWidth="1"/>
    <col min="13578" max="13578" width="17.85546875" style="3" customWidth="1"/>
    <col min="13579" max="13579" width="17.140625" style="3" bestFit="1" customWidth="1"/>
    <col min="13580" max="13580" width="16.85546875" style="3" customWidth="1"/>
    <col min="13581" max="13581" width="2.7109375" style="3" customWidth="1"/>
    <col min="13582" max="13825" width="11.42578125" style="3"/>
    <col min="13826" max="13826" width="2.28515625" style="3" customWidth="1"/>
    <col min="13827" max="13827" width="3.28515625" style="3" customWidth="1"/>
    <col min="13828" max="13828" width="52.5703125" style="3" customWidth="1"/>
    <col min="13829" max="13829" width="23.28515625" style="3" customWidth="1"/>
    <col min="13830" max="13830" width="16.85546875" style="3" bestFit="1" customWidth="1"/>
    <col min="13831" max="13831" width="18.140625" style="3" customWidth="1"/>
    <col min="13832" max="13832" width="17.28515625" style="3" bestFit="1" customWidth="1"/>
    <col min="13833" max="13833" width="16.85546875" style="3" customWidth="1"/>
    <col min="13834" max="13834" width="17.85546875" style="3" customWidth="1"/>
    <col min="13835" max="13835" width="17.140625" style="3" bestFit="1" customWidth="1"/>
    <col min="13836" max="13836" width="16.85546875" style="3" customWidth="1"/>
    <col min="13837" max="13837" width="2.7109375" style="3" customWidth="1"/>
    <col min="13838" max="14081" width="11.42578125" style="3"/>
    <col min="14082" max="14082" width="2.28515625" style="3" customWidth="1"/>
    <col min="14083" max="14083" width="3.28515625" style="3" customWidth="1"/>
    <col min="14084" max="14084" width="52.5703125" style="3" customWidth="1"/>
    <col min="14085" max="14085" width="23.28515625" style="3" customWidth="1"/>
    <col min="14086" max="14086" width="16.85546875" style="3" bestFit="1" customWidth="1"/>
    <col min="14087" max="14087" width="18.140625" style="3" customWidth="1"/>
    <col min="14088" max="14088" width="17.28515625" style="3" bestFit="1" customWidth="1"/>
    <col min="14089" max="14089" width="16.85546875" style="3" customWidth="1"/>
    <col min="14090" max="14090" width="17.85546875" style="3" customWidth="1"/>
    <col min="14091" max="14091" width="17.140625" style="3" bestFit="1" customWidth="1"/>
    <col min="14092" max="14092" width="16.85546875" style="3" customWidth="1"/>
    <col min="14093" max="14093" width="2.7109375" style="3" customWidth="1"/>
    <col min="14094" max="14337" width="11.42578125" style="3"/>
    <col min="14338" max="14338" width="2.28515625" style="3" customWidth="1"/>
    <col min="14339" max="14339" width="3.28515625" style="3" customWidth="1"/>
    <col min="14340" max="14340" width="52.5703125" style="3" customWidth="1"/>
    <col min="14341" max="14341" width="23.28515625" style="3" customWidth="1"/>
    <col min="14342" max="14342" width="16.85546875" style="3" bestFit="1" customWidth="1"/>
    <col min="14343" max="14343" width="18.140625" style="3" customWidth="1"/>
    <col min="14344" max="14344" width="17.28515625" style="3" bestFit="1" customWidth="1"/>
    <col min="14345" max="14345" width="16.85546875" style="3" customWidth="1"/>
    <col min="14346" max="14346" width="17.85546875" style="3" customWidth="1"/>
    <col min="14347" max="14347" width="17.140625" style="3" bestFit="1" customWidth="1"/>
    <col min="14348" max="14348" width="16.85546875" style="3" customWidth="1"/>
    <col min="14349" max="14349" width="2.7109375" style="3" customWidth="1"/>
    <col min="14350" max="14593" width="11.42578125" style="3"/>
    <col min="14594" max="14594" width="2.28515625" style="3" customWidth="1"/>
    <col min="14595" max="14595" width="3.28515625" style="3" customWidth="1"/>
    <col min="14596" max="14596" width="52.5703125" style="3" customWidth="1"/>
    <col min="14597" max="14597" width="23.28515625" style="3" customWidth="1"/>
    <col min="14598" max="14598" width="16.85546875" style="3" bestFit="1" customWidth="1"/>
    <col min="14599" max="14599" width="18.140625" style="3" customWidth="1"/>
    <col min="14600" max="14600" width="17.28515625" style="3" bestFit="1" customWidth="1"/>
    <col min="14601" max="14601" width="16.85546875" style="3" customWidth="1"/>
    <col min="14602" max="14602" width="17.85546875" style="3" customWidth="1"/>
    <col min="14603" max="14603" width="17.140625" style="3" bestFit="1" customWidth="1"/>
    <col min="14604" max="14604" width="16.85546875" style="3" customWidth="1"/>
    <col min="14605" max="14605" width="2.7109375" style="3" customWidth="1"/>
    <col min="14606" max="14849" width="11.42578125" style="3"/>
    <col min="14850" max="14850" width="2.28515625" style="3" customWidth="1"/>
    <col min="14851" max="14851" width="3.28515625" style="3" customWidth="1"/>
    <col min="14852" max="14852" width="52.5703125" style="3" customWidth="1"/>
    <col min="14853" max="14853" width="23.28515625" style="3" customWidth="1"/>
    <col min="14854" max="14854" width="16.85546875" style="3" bestFit="1" customWidth="1"/>
    <col min="14855" max="14855" width="18.140625" style="3" customWidth="1"/>
    <col min="14856" max="14856" width="17.28515625" style="3" bestFit="1" customWidth="1"/>
    <col min="14857" max="14857" width="16.85546875" style="3" customWidth="1"/>
    <col min="14858" max="14858" width="17.85546875" style="3" customWidth="1"/>
    <col min="14859" max="14859" width="17.140625" style="3" bestFit="1" customWidth="1"/>
    <col min="14860" max="14860" width="16.85546875" style="3" customWidth="1"/>
    <col min="14861" max="14861" width="2.7109375" style="3" customWidth="1"/>
    <col min="14862" max="15105" width="11.42578125" style="3"/>
    <col min="15106" max="15106" width="2.28515625" style="3" customWidth="1"/>
    <col min="15107" max="15107" width="3.28515625" style="3" customWidth="1"/>
    <col min="15108" max="15108" width="52.5703125" style="3" customWidth="1"/>
    <col min="15109" max="15109" width="23.28515625" style="3" customWidth="1"/>
    <col min="15110" max="15110" width="16.85546875" style="3" bestFit="1" customWidth="1"/>
    <col min="15111" max="15111" width="18.140625" style="3" customWidth="1"/>
    <col min="15112" max="15112" width="17.28515625" style="3" bestFit="1" customWidth="1"/>
    <col min="15113" max="15113" width="16.85546875" style="3" customWidth="1"/>
    <col min="15114" max="15114" width="17.85546875" style="3" customWidth="1"/>
    <col min="15115" max="15115" width="17.140625" style="3" bestFit="1" customWidth="1"/>
    <col min="15116" max="15116" width="16.85546875" style="3" customWidth="1"/>
    <col min="15117" max="15117" width="2.7109375" style="3" customWidth="1"/>
    <col min="15118" max="15361" width="11.42578125" style="3"/>
    <col min="15362" max="15362" width="2.28515625" style="3" customWidth="1"/>
    <col min="15363" max="15363" width="3.28515625" style="3" customWidth="1"/>
    <col min="15364" max="15364" width="52.5703125" style="3" customWidth="1"/>
    <col min="15365" max="15365" width="23.28515625" style="3" customWidth="1"/>
    <col min="15366" max="15366" width="16.85546875" style="3" bestFit="1" customWidth="1"/>
    <col min="15367" max="15367" width="18.140625" style="3" customWidth="1"/>
    <col min="15368" max="15368" width="17.28515625" style="3" bestFit="1" customWidth="1"/>
    <col min="15369" max="15369" width="16.85546875" style="3" customWidth="1"/>
    <col min="15370" max="15370" width="17.85546875" style="3" customWidth="1"/>
    <col min="15371" max="15371" width="17.140625" style="3" bestFit="1" customWidth="1"/>
    <col min="15372" max="15372" width="16.85546875" style="3" customWidth="1"/>
    <col min="15373" max="15373" width="2.7109375" style="3" customWidth="1"/>
    <col min="15374" max="15617" width="11.42578125" style="3"/>
    <col min="15618" max="15618" width="2.28515625" style="3" customWidth="1"/>
    <col min="15619" max="15619" width="3.28515625" style="3" customWidth="1"/>
    <col min="15620" max="15620" width="52.5703125" style="3" customWidth="1"/>
    <col min="15621" max="15621" width="23.28515625" style="3" customWidth="1"/>
    <col min="15622" max="15622" width="16.85546875" style="3" bestFit="1" customWidth="1"/>
    <col min="15623" max="15623" width="18.140625" style="3" customWidth="1"/>
    <col min="15624" max="15624" width="17.28515625" style="3" bestFit="1" customWidth="1"/>
    <col min="15625" max="15625" width="16.85546875" style="3" customWidth="1"/>
    <col min="15626" max="15626" width="17.85546875" style="3" customWidth="1"/>
    <col min="15627" max="15627" width="17.140625" style="3" bestFit="1" customWidth="1"/>
    <col min="15628" max="15628" width="16.85546875" style="3" customWidth="1"/>
    <col min="15629" max="15629" width="2.7109375" style="3" customWidth="1"/>
    <col min="15630" max="15873" width="11.42578125" style="3"/>
    <col min="15874" max="15874" width="2.28515625" style="3" customWidth="1"/>
    <col min="15875" max="15875" width="3.28515625" style="3" customWidth="1"/>
    <col min="15876" max="15876" width="52.5703125" style="3" customWidth="1"/>
    <col min="15877" max="15877" width="23.28515625" style="3" customWidth="1"/>
    <col min="15878" max="15878" width="16.85546875" style="3" bestFit="1" customWidth="1"/>
    <col min="15879" max="15879" width="18.140625" style="3" customWidth="1"/>
    <col min="15880" max="15880" width="17.28515625" style="3" bestFit="1" customWidth="1"/>
    <col min="15881" max="15881" width="16.85546875" style="3" customWidth="1"/>
    <col min="15882" max="15882" width="17.85546875" style="3" customWidth="1"/>
    <col min="15883" max="15883" width="17.140625" style="3" bestFit="1" customWidth="1"/>
    <col min="15884" max="15884" width="16.85546875" style="3" customWidth="1"/>
    <col min="15885" max="15885" width="2.7109375" style="3" customWidth="1"/>
    <col min="15886" max="16129" width="11.42578125" style="3"/>
    <col min="16130" max="16130" width="2.28515625" style="3" customWidth="1"/>
    <col min="16131" max="16131" width="3.28515625" style="3" customWidth="1"/>
    <col min="16132" max="16132" width="52.5703125" style="3" customWidth="1"/>
    <col min="16133" max="16133" width="23.28515625" style="3" customWidth="1"/>
    <col min="16134" max="16134" width="16.85546875" style="3" bestFit="1" customWidth="1"/>
    <col min="16135" max="16135" width="18.140625" style="3" customWidth="1"/>
    <col min="16136" max="16136" width="17.28515625" style="3" bestFit="1" customWidth="1"/>
    <col min="16137" max="16137" width="16.85546875" style="3" customWidth="1"/>
    <col min="16138" max="16138" width="17.85546875" style="3" customWidth="1"/>
    <col min="16139" max="16139" width="17.140625" style="3" bestFit="1" customWidth="1"/>
    <col min="16140" max="16140" width="16.85546875" style="3" customWidth="1"/>
    <col min="16141" max="16141" width="2.7109375" style="3" customWidth="1"/>
    <col min="16142" max="16384" width="11.42578125" style="3"/>
  </cols>
  <sheetData>
    <row r="1" spans="1:18" ht="19.5" customHeight="1" x14ac:dyDescent="0.25">
      <c r="C1" s="76" t="s">
        <v>38</v>
      </c>
      <c r="D1" s="76"/>
      <c r="E1" s="76"/>
      <c r="F1" s="76"/>
      <c r="G1" s="76"/>
      <c r="H1" s="76"/>
      <c r="I1" s="76"/>
      <c r="J1" s="76"/>
      <c r="K1" s="76"/>
      <c r="L1" s="76"/>
    </row>
    <row r="2" spans="1:18" ht="19.5" customHeight="1" x14ac:dyDescent="0.25">
      <c r="C2" s="76" t="s">
        <v>37</v>
      </c>
      <c r="D2" s="76"/>
      <c r="E2" s="76"/>
      <c r="F2" s="76"/>
      <c r="G2" s="76"/>
      <c r="H2" s="76"/>
      <c r="I2" s="76"/>
      <c r="J2" s="76"/>
      <c r="K2" s="76"/>
      <c r="L2" s="76"/>
    </row>
    <row r="3" spans="1:18" ht="19.5" customHeight="1" x14ac:dyDescent="0.25">
      <c r="C3" s="76" t="s">
        <v>21</v>
      </c>
      <c r="D3" s="76"/>
      <c r="E3" s="76"/>
      <c r="F3" s="76"/>
      <c r="G3" s="76"/>
      <c r="H3" s="76"/>
      <c r="I3" s="76"/>
      <c r="J3" s="76"/>
      <c r="K3" s="76"/>
      <c r="L3" s="76"/>
    </row>
    <row r="4" spans="1:18" s="5" customFormat="1" x14ac:dyDescent="0.2">
      <c r="A4" s="4"/>
      <c r="B4" s="4"/>
      <c r="C4" s="4"/>
      <c r="N4" s="4"/>
      <c r="O4" s="4"/>
      <c r="P4" s="4"/>
      <c r="Q4" s="4"/>
      <c r="R4" s="4"/>
    </row>
    <row r="5" spans="1:18" s="5" customFormat="1" ht="15.75" x14ac:dyDescent="0.25">
      <c r="A5" s="4"/>
      <c r="B5" s="4"/>
      <c r="C5" s="4"/>
      <c r="D5" s="75" t="s">
        <v>36</v>
      </c>
      <c r="E5" s="74" t="s">
        <v>35</v>
      </c>
      <c r="F5" s="73"/>
      <c r="G5" s="73"/>
      <c r="H5" s="73"/>
      <c r="I5" s="52"/>
      <c r="J5" s="52"/>
      <c r="K5" s="52"/>
      <c r="N5" s="4"/>
      <c r="O5" s="4"/>
      <c r="P5" s="4"/>
      <c r="Q5" s="4"/>
      <c r="R5" s="4"/>
    </row>
    <row r="6" spans="1:18" s="5" customFormat="1" x14ac:dyDescent="0.2">
      <c r="A6" s="4"/>
      <c r="B6" s="4"/>
      <c r="C6" s="4"/>
      <c r="N6" s="4"/>
      <c r="O6" s="4"/>
      <c r="P6" s="4"/>
      <c r="Q6" s="4"/>
      <c r="R6" s="4"/>
    </row>
    <row r="7" spans="1:18" ht="12.75" customHeight="1" x14ac:dyDescent="0.2">
      <c r="C7" s="70" t="s">
        <v>19</v>
      </c>
      <c r="D7" s="70"/>
      <c r="E7" s="71" t="s">
        <v>18</v>
      </c>
      <c r="F7" s="71"/>
      <c r="G7" s="71"/>
      <c r="H7" s="71"/>
      <c r="I7" s="71"/>
      <c r="J7" s="71"/>
      <c r="K7" s="71"/>
      <c r="L7" s="71" t="s">
        <v>17</v>
      </c>
    </row>
    <row r="8" spans="1:18" ht="25.5" x14ac:dyDescent="0.2">
      <c r="C8" s="70"/>
      <c r="D8" s="70"/>
      <c r="E8" s="72" t="s">
        <v>16</v>
      </c>
      <c r="F8" s="72" t="s">
        <v>15</v>
      </c>
      <c r="G8" s="72" t="s">
        <v>14</v>
      </c>
      <c r="H8" s="72" t="s">
        <v>34</v>
      </c>
      <c r="I8" s="72" t="s">
        <v>13</v>
      </c>
      <c r="J8" s="72" t="s">
        <v>33</v>
      </c>
      <c r="K8" s="72" t="s">
        <v>12</v>
      </c>
      <c r="L8" s="71"/>
    </row>
    <row r="9" spans="1:18" x14ac:dyDescent="0.2">
      <c r="C9" s="70"/>
      <c r="D9" s="70"/>
      <c r="E9" s="69">
        <v>1</v>
      </c>
      <c r="F9" s="69">
        <v>2</v>
      </c>
      <c r="G9" s="69" t="s">
        <v>11</v>
      </c>
      <c r="H9" s="69">
        <v>4</v>
      </c>
      <c r="I9" s="69">
        <v>5</v>
      </c>
      <c r="J9" s="69">
        <v>6</v>
      </c>
      <c r="K9" s="69">
        <v>7</v>
      </c>
      <c r="L9" s="69" t="s">
        <v>32</v>
      </c>
    </row>
    <row r="10" spans="1:18" x14ac:dyDescent="0.2">
      <c r="C10" s="68"/>
      <c r="D10" s="66"/>
      <c r="E10" s="67"/>
      <c r="F10" s="67"/>
      <c r="G10" s="67"/>
      <c r="H10" s="67"/>
      <c r="I10" s="67"/>
      <c r="J10" s="67"/>
      <c r="K10" s="67"/>
      <c r="L10" s="67"/>
    </row>
    <row r="11" spans="1:18" ht="15" x14ac:dyDescent="0.25">
      <c r="A11" s="7"/>
      <c r="C11" s="64"/>
      <c r="D11" s="66" t="s">
        <v>31</v>
      </c>
      <c r="E11" s="65">
        <v>76996413.390000001</v>
      </c>
      <c r="F11" s="65">
        <v>21869205.440000001</v>
      </c>
      <c r="G11" s="65">
        <v>98865618.829999998</v>
      </c>
      <c r="H11" s="65">
        <v>45488460.240000002</v>
      </c>
      <c r="I11" s="65">
        <v>44516879.829999998</v>
      </c>
      <c r="J11" s="65">
        <v>44516879.829999998</v>
      </c>
      <c r="K11" s="65">
        <v>38712787.420000002</v>
      </c>
      <c r="L11" s="65">
        <v>54348739</v>
      </c>
      <c r="N11" s="50"/>
    </row>
    <row r="12" spans="1:18" x14ac:dyDescent="0.2">
      <c r="C12" s="64"/>
      <c r="D12" s="63"/>
      <c r="E12" s="62"/>
      <c r="F12" s="62"/>
      <c r="G12" s="62"/>
      <c r="H12" s="62"/>
      <c r="I12" s="62"/>
      <c r="J12" s="62"/>
      <c r="K12" s="62"/>
      <c r="L12" s="62"/>
    </row>
    <row r="13" spans="1:18" x14ac:dyDescent="0.2">
      <c r="C13" s="64"/>
      <c r="D13" s="63"/>
      <c r="E13" s="62"/>
      <c r="F13" s="62"/>
      <c r="G13" s="62"/>
      <c r="H13" s="62"/>
      <c r="I13" s="62"/>
      <c r="J13" s="62"/>
      <c r="K13" s="62"/>
      <c r="L13" s="62"/>
      <c r="N13" s="50"/>
    </row>
    <row r="14" spans="1:18" x14ac:dyDescent="0.2">
      <c r="C14" s="64"/>
      <c r="D14" s="63"/>
      <c r="E14" s="62"/>
      <c r="F14" s="62"/>
      <c r="G14" s="62"/>
      <c r="H14" s="62"/>
      <c r="I14" s="62"/>
      <c r="J14" s="62"/>
      <c r="K14" s="62"/>
      <c r="L14" s="62"/>
    </row>
    <row r="15" spans="1:18" x14ac:dyDescent="0.2">
      <c r="C15" s="64"/>
      <c r="D15" s="63"/>
      <c r="E15" s="62"/>
      <c r="F15" s="62"/>
      <c r="G15" s="62"/>
      <c r="H15" s="62"/>
      <c r="I15" s="62"/>
      <c r="J15" s="62"/>
      <c r="K15" s="62"/>
      <c r="L15" s="62"/>
    </row>
    <row r="16" spans="1:18" x14ac:dyDescent="0.2">
      <c r="C16" s="64"/>
      <c r="D16" s="63"/>
      <c r="E16" s="62"/>
      <c r="F16" s="62"/>
      <c r="G16" s="62"/>
      <c r="H16" s="62"/>
      <c r="I16" s="62"/>
      <c r="J16" s="62"/>
      <c r="K16" s="62"/>
      <c r="L16" s="62"/>
    </row>
    <row r="17" spans="1:18" x14ac:dyDescent="0.2">
      <c r="C17" s="64"/>
      <c r="D17" s="63"/>
      <c r="E17" s="62"/>
      <c r="F17" s="62"/>
      <c r="G17" s="62"/>
      <c r="H17" s="62"/>
      <c r="I17" s="62"/>
      <c r="J17" s="62"/>
      <c r="K17" s="62"/>
      <c r="L17" s="62"/>
    </row>
    <row r="18" spans="1:18" x14ac:dyDescent="0.2">
      <c r="C18" s="64"/>
      <c r="D18" s="63"/>
      <c r="E18" s="62"/>
      <c r="F18" s="62"/>
      <c r="G18" s="62"/>
      <c r="H18" s="62"/>
      <c r="I18" s="62"/>
      <c r="J18" s="62"/>
      <c r="K18" s="62"/>
      <c r="L18" s="62"/>
    </row>
    <row r="19" spans="1:18" x14ac:dyDescent="0.2">
      <c r="C19" s="64"/>
      <c r="D19" s="63"/>
      <c r="E19" s="62"/>
      <c r="F19" s="62"/>
      <c r="G19" s="62"/>
      <c r="H19" s="62"/>
      <c r="I19" s="62"/>
      <c r="J19" s="62"/>
      <c r="K19" s="62"/>
      <c r="L19" s="62"/>
    </row>
    <row r="20" spans="1:18" x14ac:dyDescent="0.2">
      <c r="C20" s="61"/>
      <c r="D20" s="60"/>
      <c r="E20" s="59"/>
      <c r="F20" s="59"/>
      <c r="G20" s="59"/>
      <c r="H20" s="59"/>
      <c r="I20" s="59"/>
      <c r="J20" s="59"/>
      <c r="K20" s="59"/>
      <c r="L20" s="59"/>
    </row>
    <row r="21" spans="1:18" s="53" customFormat="1" x14ac:dyDescent="0.2">
      <c r="A21" s="54"/>
      <c r="B21" s="54"/>
      <c r="C21" s="58"/>
      <c r="D21" s="57" t="s">
        <v>2</v>
      </c>
      <c r="E21" s="56">
        <v>76996413.390000001</v>
      </c>
      <c r="F21" s="56">
        <v>21869205.440000001</v>
      </c>
      <c r="G21" s="56">
        <v>98865618.829999998</v>
      </c>
      <c r="H21" s="56">
        <v>45488460.240000002</v>
      </c>
      <c r="I21" s="56">
        <v>44516879.829999998</v>
      </c>
      <c r="J21" s="56">
        <v>44516879.829999998</v>
      </c>
      <c r="K21" s="56">
        <v>38712787.420000002</v>
      </c>
      <c r="L21" s="56">
        <v>54348739</v>
      </c>
      <c r="M21" s="55"/>
      <c r="N21" s="54"/>
      <c r="O21" s="54"/>
      <c r="P21" s="54"/>
      <c r="Q21" s="54"/>
      <c r="R21" s="54"/>
    </row>
    <row r="22" spans="1:18" x14ac:dyDescent="0.2">
      <c r="D22" s="5"/>
      <c r="E22" s="5"/>
      <c r="F22" s="5"/>
      <c r="G22" s="5"/>
      <c r="H22" s="5"/>
      <c r="I22" s="5"/>
      <c r="J22" s="5"/>
      <c r="K22" s="5"/>
      <c r="L22" s="5"/>
    </row>
    <row r="23" spans="1:18" x14ac:dyDescent="0.2">
      <c r="C23" s="4" t="s">
        <v>30</v>
      </c>
      <c r="G23" s="5"/>
      <c r="H23" s="5"/>
      <c r="I23" s="5"/>
      <c r="J23" s="5"/>
      <c r="K23" s="5"/>
      <c r="L23" s="5"/>
    </row>
    <row r="24" spans="1:18" x14ac:dyDescent="0.2">
      <c r="D24" s="5"/>
      <c r="E24" s="5"/>
      <c r="F24" s="5"/>
      <c r="G24" s="5"/>
      <c r="H24" s="5"/>
      <c r="I24" s="5"/>
      <c r="J24" s="5"/>
      <c r="K24" s="5"/>
      <c r="L24" s="5"/>
    </row>
    <row r="25" spans="1:18" x14ac:dyDescent="0.2">
      <c r="D25" s="5"/>
      <c r="E25" s="5"/>
      <c r="F25" s="5"/>
      <c r="G25" s="51"/>
      <c r="H25" s="51"/>
      <c r="I25" s="51"/>
      <c r="J25" s="51"/>
      <c r="K25" s="51"/>
      <c r="L25" s="51"/>
    </row>
    <row r="26" spans="1:18" x14ac:dyDescent="0.2">
      <c r="D26" s="77"/>
      <c r="E26" s="77"/>
      <c r="F26" s="4"/>
      <c r="G26" s="77"/>
      <c r="H26" s="77"/>
      <c r="I26" s="77"/>
      <c r="J26" s="77"/>
      <c r="K26" s="77"/>
      <c r="L26" s="77"/>
    </row>
    <row r="27" spans="1:18" s="4" customFormat="1" x14ac:dyDescent="0.2">
      <c r="E27" s="50"/>
      <c r="F27" s="50"/>
      <c r="G27" s="50"/>
      <c r="H27" s="50"/>
      <c r="I27" s="50"/>
      <c r="J27" s="50"/>
      <c r="K27" s="50"/>
      <c r="L27" s="50"/>
      <c r="M27" s="6"/>
    </row>
    <row r="28" spans="1:18" s="4" customFormat="1" x14ac:dyDescent="0.2">
      <c r="M28" s="6"/>
    </row>
    <row r="29" spans="1:18" s="4" customFormat="1" x14ac:dyDescent="0.2"/>
    <row r="30" spans="1:18" s="4" customFormat="1" x14ac:dyDescent="0.2">
      <c r="D30" s="36" t="s">
        <v>23</v>
      </c>
      <c r="E30" s="36"/>
      <c r="F30" s="36"/>
      <c r="G30" s="36"/>
      <c r="H30" s="36"/>
      <c r="I30" s="36"/>
      <c r="J30" s="36"/>
    </row>
    <row r="31" spans="1:18" s="4" customFormat="1" x14ac:dyDescent="0.2">
      <c r="D31" s="36" t="s">
        <v>29</v>
      </c>
      <c r="E31" s="36"/>
      <c r="F31" s="36"/>
      <c r="G31" s="36"/>
      <c r="H31" s="36"/>
      <c r="I31" s="36"/>
      <c r="J31" s="36"/>
    </row>
    <row r="32" spans="1:18" s="4" customFormat="1" x14ac:dyDescent="0.2">
      <c r="D32" s="37" t="s">
        <v>21</v>
      </c>
      <c r="E32" s="37"/>
      <c r="F32" s="37"/>
      <c r="G32" s="37"/>
      <c r="H32" s="37"/>
      <c r="I32" s="37"/>
      <c r="J32" s="37"/>
    </row>
    <row r="33" spans="4:13" s="4" customFormat="1" x14ac:dyDescent="0.2">
      <c r="D33" s="37" t="s">
        <v>20</v>
      </c>
      <c r="E33" s="37"/>
      <c r="F33" s="37"/>
      <c r="G33" s="37"/>
      <c r="H33" s="37"/>
      <c r="I33" s="37"/>
      <c r="J33" s="37"/>
    </row>
    <row r="34" spans="4:13" s="4" customFormat="1" x14ac:dyDescent="0.2">
      <c r="D34" s="34"/>
      <c r="E34" s="34"/>
      <c r="F34" s="34"/>
      <c r="G34" s="34"/>
      <c r="H34" s="35"/>
      <c r="I34" s="34"/>
      <c r="J34" s="34"/>
    </row>
    <row r="35" spans="4:13" s="4" customFormat="1" x14ac:dyDescent="0.2">
      <c r="D35" s="49" t="s">
        <v>19</v>
      </c>
      <c r="E35" s="31" t="s">
        <v>18</v>
      </c>
      <c r="F35" s="31"/>
      <c r="G35" s="31"/>
      <c r="H35" s="31"/>
      <c r="I35" s="31"/>
      <c r="J35" s="31" t="s">
        <v>17</v>
      </c>
    </row>
    <row r="36" spans="4:13" s="4" customFormat="1" ht="27" customHeight="1" x14ac:dyDescent="0.2">
      <c r="D36" s="49"/>
      <c r="E36" s="29" t="s">
        <v>16</v>
      </c>
      <c r="F36" s="29" t="s">
        <v>15</v>
      </c>
      <c r="G36" s="29" t="s">
        <v>14</v>
      </c>
      <c r="H36" s="29" t="s">
        <v>13</v>
      </c>
      <c r="I36" s="29" t="s">
        <v>12</v>
      </c>
      <c r="J36" s="31"/>
    </row>
    <row r="37" spans="4:13" s="4" customFormat="1" x14ac:dyDescent="0.2">
      <c r="D37" s="49"/>
      <c r="E37" s="29">
        <v>1</v>
      </c>
      <c r="F37" s="29">
        <v>2</v>
      </c>
      <c r="G37" s="29" t="s">
        <v>11</v>
      </c>
      <c r="H37" s="29">
        <v>4</v>
      </c>
      <c r="I37" s="29">
        <v>5</v>
      </c>
      <c r="J37" s="29" t="s">
        <v>10</v>
      </c>
    </row>
    <row r="38" spans="4:13" s="4" customFormat="1" x14ac:dyDescent="0.2">
      <c r="D38" s="48" t="s">
        <v>28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</row>
    <row r="39" spans="4:13" s="4" customFormat="1" ht="15.75" x14ac:dyDescent="0.2">
      <c r="D39" s="44" t="s">
        <v>27</v>
      </c>
      <c r="E39" s="45">
        <v>0</v>
      </c>
      <c r="F39" s="46" t="s">
        <v>26</v>
      </c>
      <c r="G39" s="45">
        <v>0</v>
      </c>
      <c r="H39" s="45">
        <v>0</v>
      </c>
      <c r="I39" s="45">
        <v>0</v>
      </c>
      <c r="J39" s="45">
        <v>0</v>
      </c>
    </row>
    <row r="40" spans="4:13" s="4" customFormat="1" x14ac:dyDescent="0.2">
      <c r="D40" s="44" t="s">
        <v>25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</row>
    <row r="41" spans="4:13" s="4" customFormat="1" x14ac:dyDescent="0.2">
      <c r="D41" s="44" t="s">
        <v>24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</row>
    <row r="42" spans="4:13" s="4" customFormat="1" x14ac:dyDescent="0.2">
      <c r="D42" s="42" t="s">
        <v>2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</row>
    <row r="43" spans="4:13" s="4" customFormat="1" ht="15" x14ac:dyDescent="0.2">
      <c r="D43" s="40"/>
      <c r="E43" s="38"/>
      <c r="F43" s="39"/>
      <c r="G43" s="38"/>
      <c r="H43" s="38"/>
      <c r="I43" s="38"/>
      <c r="J43" s="38"/>
    </row>
    <row r="44" spans="4:13" s="4" customFormat="1" ht="15" x14ac:dyDescent="0.25">
      <c r="D44" s="7"/>
      <c r="E44" s="7"/>
      <c r="F44" s="7"/>
      <c r="G44" s="7"/>
      <c r="H44" s="7"/>
      <c r="I44" s="7"/>
      <c r="J44" s="7"/>
    </row>
    <row r="45" spans="4:13" ht="15" x14ac:dyDescent="0.25">
      <c r="D45" s="7"/>
      <c r="E45" s="7"/>
      <c r="F45" s="7"/>
      <c r="G45" s="7"/>
      <c r="H45" s="7"/>
      <c r="I45" s="7"/>
      <c r="J45" s="7"/>
      <c r="K45" s="4"/>
      <c r="L45" s="4"/>
      <c r="M45" s="6"/>
    </row>
    <row r="46" spans="4:13" x14ac:dyDescent="0.2">
      <c r="D46" s="36" t="s">
        <v>23</v>
      </c>
      <c r="E46" s="36"/>
      <c r="F46" s="36"/>
      <c r="G46" s="36"/>
      <c r="H46" s="36"/>
      <c r="I46" s="36"/>
      <c r="J46" s="36"/>
      <c r="K46" s="4"/>
      <c r="L46" s="4"/>
      <c r="M46" s="6"/>
    </row>
    <row r="47" spans="4:13" x14ac:dyDescent="0.2">
      <c r="D47" s="36" t="s">
        <v>22</v>
      </c>
      <c r="E47" s="36"/>
      <c r="F47" s="36"/>
      <c r="G47" s="36"/>
      <c r="H47" s="36"/>
      <c r="I47" s="36"/>
      <c r="J47" s="36"/>
      <c r="K47" s="4"/>
      <c r="L47" s="4"/>
      <c r="M47" s="6"/>
    </row>
    <row r="48" spans="4:13" x14ac:dyDescent="0.2">
      <c r="D48" s="37" t="s">
        <v>21</v>
      </c>
      <c r="E48" s="37"/>
      <c r="F48" s="37"/>
      <c r="G48" s="37"/>
      <c r="H48" s="37"/>
      <c r="I48" s="37"/>
      <c r="J48" s="37"/>
      <c r="K48" s="4"/>
      <c r="L48" s="4"/>
      <c r="M48" s="6"/>
    </row>
    <row r="49" spans="4:13" x14ac:dyDescent="0.2">
      <c r="D49" s="36" t="s">
        <v>20</v>
      </c>
      <c r="E49" s="36"/>
      <c r="F49" s="36"/>
      <c r="G49" s="36"/>
      <c r="H49" s="36"/>
      <c r="I49" s="36"/>
      <c r="J49" s="36"/>
      <c r="K49" s="4"/>
      <c r="L49" s="4"/>
      <c r="M49" s="6"/>
    </row>
    <row r="50" spans="4:13" x14ac:dyDescent="0.2">
      <c r="D50" s="34"/>
      <c r="E50" s="34"/>
      <c r="F50" s="34"/>
      <c r="G50" s="34"/>
      <c r="H50" s="35"/>
      <c r="I50" s="34"/>
      <c r="J50" s="34"/>
      <c r="K50" s="4"/>
      <c r="L50" s="4"/>
      <c r="M50" s="6"/>
    </row>
    <row r="51" spans="4:13" x14ac:dyDescent="0.2">
      <c r="D51" s="33" t="s">
        <v>19</v>
      </c>
      <c r="E51" s="31" t="s">
        <v>18</v>
      </c>
      <c r="F51" s="31"/>
      <c r="G51" s="31"/>
      <c r="H51" s="31"/>
      <c r="I51" s="31"/>
      <c r="J51" s="31" t="s">
        <v>17</v>
      </c>
      <c r="K51" s="4"/>
      <c r="L51" s="4"/>
      <c r="M51" s="6"/>
    </row>
    <row r="52" spans="4:13" ht="24" x14ac:dyDescent="0.2">
      <c r="D52" s="32"/>
      <c r="E52" s="29" t="s">
        <v>16</v>
      </c>
      <c r="F52" s="29" t="s">
        <v>15</v>
      </c>
      <c r="G52" s="29" t="s">
        <v>14</v>
      </c>
      <c r="H52" s="29" t="s">
        <v>13</v>
      </c>
      <c r="I52" s="29" t="s">
        <v>12</v>
      </c>
      <c r="J52" s="31"/>
      <c r="K52" s="4"/>
      <c r="L52" s="4"/>
      <c r="M52" s="6"/>
    </row>
    <row r="53" spans="4:13" x14ac:dyDescent="0.2">
      <c r="D53" s="30"/>
      <c r="E53" s="29">
        <v>1</v>
      </c>
      <c r="F53" s="29">
        <v>2</v>
      </c>
      <c r="G53" s="29" t="s">
        <v>11</v>
      </c>
      <c r="H53" s="29">
        <v>4</v>
      </c>
      <c r="I53" s="29">
        <v>5</v>
      </c>
      <c r="J53" s="29" t="s">
        <v>10</v>
      </c>
      <c r="K53" s="4"/>
      <c r="L53" s="4"/>
      <c r="M53" s="6"/>
    </row>
    <row r="54" spans="4:13" x14ac:dyDescent="0.2">
      <c r="D54" s="28"/>
      <c r="E54" s="26"/>
      <c r="F54" s="26"/>
      <c r="G54" s="26"/>
      <c r="H54" s="27"/>
      <c r="I54" s="26"/>
      <c r="J54" s="26"/>
      <c r="K54" s="4"/>
      <c r="L54" s="4"/>
      <c r="M54" s="6"/>
    </row>
    <row r="55" spans="4:13" x14ac:dyDescent="0.2">
      <c r="D55" s="25" t="s">
        <v>9</v>
      </c>
      <c r="E55" s="24">
        <v>76996413.390000001</v>
      </c>
      <c r="F55" s="24">
        <v>21869205.440000001</v>
      </c>
      <c r="G55" s="24">
        <v>98865618.829999998</v>
      </c>
      <c r="H55" s="24">
        <v>44516879.829999998</v>
      </c>
      <c r="I55" s="24">
        <v>19416210.52</v>
      </c>
      <c r="J55" s="24">
        <v>67559278.620000005</v>
      </c>
      <c r="K55" s="4"/>
      <c r="L55" s="4"/>
      <c r="M55" s="6"/>
    </row>
    <row r="56" spans="4:13" x14ac:dyDescent="0.2">
      <c r="D56" s="23" t="s">
        <v>8</v>
      </c>
      <c r="E56" s="21">
        <v>0</v>
      </c>
      <c r="F56" s="21">
        <v>0</v>
      </c>
      <c r="G56" s="21">
        <v>0</v>
      </c>
      <c r="H56" s="20">
        <v>0</v>
      </c>
      <c r="I56" s="21">
        <v>0</v>
      </c>
      <c r="J56" s="21">
        <v>0</v>
      </c>
      <c r="K56" s="4"/>
      <c r="L56" s="4"/>
      <c r="M56" s="6"/>
    </row>
    <row r="57" spans="4:13" ht="24" x14ac:dyDescent="0.2">
      <c r="D57" s="22" t="s">
        <v>7</v>
      </c>
      <c r="E57" s="21">
        <v>0</v>
      </c>
      <c r="F57" s="21">
        <v>0</v>
      </c>
      <c r="G57" s="21">
        <v>0</v>
      </c>
      <c r="H57" s="20">
        <v>0</v>
      </c>
      <c r="I57" s="21">
        <v>0</v>
      </c>
      <c r="J57" s="21">
        <v>0</v>
      </c>
      <c r="K57" s="4"/>
      <c r="L57" s="4"/>
      <c r="M57" s="6"/>
    </row>
    <row r="58" spans="4:13" ht="24" x14ac:dyDescent="0.2">
      <c r="D58" s="22" t="s">
        <v>6</v>
      </c>
      <c r="E58" s="21">
        <v>0</v>
      </c>
      <c r="F58" s="21">
        <v>0</v>
      </c>
      <c r="G58" s="21">
        <v>0</v>
      </c>
      <c r="H58" s="20">
        <v>0</v>
      </c>
      <c r="I58" s="21">
        <v>0</v>
      </c>
      <c r="J58" s="21">
        <v>0</v>
      </c>
      <c r="K58" s="4"/>
      <c r="L58" s="4"/>
      <c r="M58" s="6"/>
    </row>
    <row r="59" spans="4:13" ht="36" x14ac:dyDescent="0.2">
      <c r="D59" s="22" t="s">
        <v>5</v>
      </c>
      <c r="E59" s="21">
        <v>0</v>
      </c>
      <c r="F59" s="21">
        <v>0</v>
      </c>
      <c r="G59" s="21">
        <v>0</v>
      </c>
      <c r="H59" s="20">
        <v>0</v>
      </c>
      <c r="I59" s="21">
        <v>0</v>
      </c>
      <c r="J59" s="21">
        <v>0</v>
      </c>
      <c r="K59" s="4"/>
      <c r="L59" s="4"/>
      <c r="M59" s="6"/>
    </row>
    <row r="60" spans="4:13" ht="24" x14ac:dyDescent="0.2">
      <c r="D60" s="22" t="s">
        <v>4</v>
      </c>
      <c r="E60" s="21">
        <v>0</v>
      </c>
      <c r="F60" s="21">
        <v>0</v>
      </c>
      <c r="G60" s="21">
        <v>0</v>
      </c>
      <c r="H60" s="20">
        <v>0</v>
      </c>
      <c r="I60" s="21">
        <v>0</v>
      </c>
      <c r="J60" s="21">
        <v>0</v>
      </c>
      <c r="K60" s="4"/>
      <c r="L60" s="4"/>
      <c r="M60" s="6"/>
    </row>
    <row r="61" spans="4:13" ht="24" x14ac:dyDescent="0.2">
      <c r="D61" s="22" t="s">
        <v>3</v>
      </c>
      <c r="E61" s="19">
        <v>0</v>
      </c>
      <c r="F61" s="19">
        <v>0</v>
      </c>
      <c r="G61" s="21">
        <v>0</v>
      </c>
      <c r="H61" s="20">
        <v>0</v>
      </c>
      <c r="I61" s="19">
        <v>0</v>
      </c>
      <c r="J61" s="19">
        <v>0</v>
      </c>
      <c r="K61" s="4"/>
      <c r="L61" s="4"/>
      <c r="M61" s="6"/>
    </row>
    <row r="62" spans="4:13" x14ac:dyDescent="0.2">
      <c r="D62" s="18" t="s">
        <v>2</v>
      </c>
      <c r="E62" s="16">
        <v>76996413.390000001</v>
      </c>
      <c r="F62" s="17">
        <v>21869205.440000001</v>
      </c>
      <c r="G62" s="16">
        <v>98865618.829999998</v>
      </c>
      <c r="H62" s="17">
        <v>44516879.829999998</v>
      </c>
      <c r="I62" s="16">
        <v>19416210.52</v>
      </c>
      <c r="J62" s="16">
        <v>67559278.620000005</v>
      </c>
      <c r="K62" s="4"/>
      <c r="L62" s="4"/>
      <c r="M62" s="6"/>
    </row>
    <row r="63" spans="4:13" ht="15" x14ac:dyDescent="0.25">
      <c r="D63" s="11"/>
      <c r="E63" s="11"/>
      <c r="F63" s="11"/>
      <c r="G63" s="11"/>
      <c r="H63" s="11"/>
      <c r="I63" s="11"/>
      <c r="J63" s="11"/>
      <c r="K63" s="4"/>
      <c r="L63" s="4"/>
      <c r="M63" s="6"/>
    </row>
    <row r="64" spans="4:13" ht="15" x14ac:dyDescent="0.25">
      <c r="D64" s="11"/>
      <c r="E64" s="11"/>
      <c r="F64" s="11"/>
      <c r="G64" s="11"/>
      <c r="H64" s="11"/>
      <c r="I64" s="11"/>
      <c r="J64" s="11"/>
      <c r="K64" s="4"/>
      <c r="L64" s="4"/>
      <c r="M64" s="6"/>
    </row>
    <row r="65" spans="4:13" ht="15" x14ac:dyDescent="0.25">
      <c r="D65" s="11"/>
      <c r="E65" s="11"/>
      <c r="F65" s="11"/>
      <c r="G65" s="11"/>
      <c r="H65" s="11"/>
      <c r="I65" s="11"/>
      <c r="J65" s="11"/>
      <c r="K65" s="4"/>
      <c r="L65" s="4"/>
      <c r="M65" s="6"/>
    </row>
    <row r="66" spans="4:13" ht="15" x14ac:dyDescent="0.25">
      <c r="D66" s="11"/>
      <c r="E66" s="15"/>
      <c r="F66" s="11"/>
      <c r="G66" s="11"/>
      <c r="H66" s="11"/>
      <c r="I66" s="11"/>
      <c r="J66" s="11"/>
      <c r="K66" s="4"/>
      <c r="L66" s="4"/>
      <c r="M66" s="6"/>
    </row>
    <row r="67" spans="4:13" ht="15" x14ac:dyDescent="0.25">
      <c r="D67" s="14"/>
      <c r="E67" s="13"/>
      <c r="F67" s="11"/>
      <c r="G67" s="12"/>
      <c r="H67" s="12"/>
      <c r="I67" s="11"/>
      <c r="J67" s="11"/>
      <c r="K67" s="4"/>
      <c r="L67" s="4"/>
      <c r="M67" s="6"/>
    </row>
    <row r="68" spans="4:13" ht="15" x14ac:dyDescent="0.25">
      <c r="D68" s="10" t="s">
        <v>1</v>
      </c>
      <c r="E68" s="9"/>
      <c r="F68" s="7"/>
      <c r="G68" s="8" t="s">
        <v>0</v>
      </c>
      <c r="H68" s="8"/>
      <c r="I68" s="7"/>
      <c r="J68" s="7"/>
      <c r="K68" s="4"/>
      <c r="L68" s="4"/>
      <c r="M68" s="6"/>
    </row>
    <row r="69" spans="4:13" s="4" customFormat="1" ht="15" x14ac:dyDescent="0.25">
      <c r="D69" s="7"/>
      <c r="E69" s="7"/>
      <c r="F69" s="7"/>
      <c r="G69" s="7"/>
      <c r="H69" s="7"/>
      <c r="I69" s="7"/>
      <c r="J69" s="7"/>
    </row>
    <row r="70" spans="4:13" s="4" customFormat="1" x14ac:dyDescent="0.2"/>
    <row r="71" spans="4:13" s="4" customFormat="1" x14ac:dyDescent="0.2"/>
    <row r="72" spans="4:13" s="4" customFormat="1" x14ac:dyDescent="0.2"/>
    <row r="73" spans="4:13" s="4" customFormat="1" x14ac:dyDescent="0.2"/>
    <row r="74" spans="4:13" s="4" customFormat="1" x14ac:dyDescent="0.2"/>
    <row r="75" spans="4:13" s="4" customFormat="1" x14ac:dyDescent="0.2"/>
    <row r="76" spans="4:13" s="4" customFormat="1" x14ac:dyDescent="0.2"/>
    <row r="77" spans="4:13" s="4" customFormat="1" x14ac:dyDescent="0.2"/>
    <row r="78" spans="4:13" s="4" customFormat="1" x14ac:dyDescent="0.2"/>
    <row r="79" spans="4:13" s="4" customFormat="1" x14ac:dyDescent="0.2"/>
    <row r="80" spans="4:13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pans="11:13" s="4" customFormat="1" x14ac:dyDescent="0.2"/>
    <row r="130" spans="11:13" s="4" customFormat="1" x14ac:dyDescent="0.2"/>
    <row r="131" spans="11:13" s="4" customFormat="1" x14ac:dyDescent="0.2"/>
    <row r="132" spans="11:13" s="4" customFormat="1" x14ac:dyDescent="0.2"/>
    <row r="133" spans="11:13" s="4" customFormat="1" x14ac:dyDescent="0.2"/>
    <row r="134" spans="11:13" s="4" customFormat="1" x14ac:dyDescent="0.2"/>
    <row r="135" spans="11:13" s="4" customFormat="1" x14ac:dyDescent="0.2"/>
    <row r="136" spans="11:13" s="4" customFormat="1" x14ac:dyDescent="0.2"/>
    <row r="137" spans="11:13" x14ac:dyDescent="0.2">
      <c r="K137" s="4"/>
      <c r="L137" s="4"/>
      <c r="M137" s="6"/>
    </row>
    <row r="138" spans="11:13" x14ac:dyDescent="0.2">
      <c r="K138" s="4"/>
      <c r="L138" s="4"/>
      <c r="M138" s="6"/>
    </row>
    <row r="139" spans="11:13" x14ac:dyDescent="0.2">
      <c r="K139" s="4"/>
      <c r="L139" s="4"/>
      <c r="M139" s="6"/>
    </row>
    <row r="140" spans="11:13" x14ac:dyDescent="0.2">
      <c r="K140" s="4"/>
      <c r="L140" s="4"/>
      <c r="M140" s="6"/>
    </row>
    <row r="141" spans="11:13" x14ac:dyDescent="0.2">
      <c r="K141" s="4"/>
      <c r="L141" s="4"/>
      <c r="M141" s="6"/>
    </row>
    <row r="142" spans="11:13" x14ac:dyDescent="0.2">
      <c r="K142" s="4"/>
      <c r="L142" s="4"/>
      <c r="M142" s="6"/>
    </row>
    <row r="143" spans="11:13" x14ac:dyDescent="0.2">
      <c r="K143" s="4"/>
      <c r="L143" s="4"/>
      <c r="M143" s="6"/>
    </row>
    <row r="144" spans="11:13" x14ac:dyDescent="0.2">
      <c r="K144" s="4"/>
      <c r="L144" s="4"/>
      <c r="M144" s="6"/>
    </row>
    <row r="145" spans="11:13" x14ac:dyDescent="0.2">
      <c r="K145" s="4"/>
      <c r="L145" s="4"/>
      <c r="M145" s="6"/>
    </row>
    <row r="146" spans="11:13" x14ac:dyDescent="0.2">
      <c r="K146" s="4"/>
      <c r="L146" s="4"/>
      <c r="M146" s="6"/>
    </row>
    <row r="147" spans="11:13" x14ac:dyDescent="0.2">
      <c r="K147" s="4"/>
      <c r="L147" s="4"/>
      <c r="M147" s="6"/>
    </row>
    <row r="148" spans="11:13" x14ac:dyDescent="0.2">
      <c r="K148" s="4"/>
      <c r="L148" s="4"/>
      <c r="M148" s="6"/>
    </row>
    <row r="149" spans="11:13" x14ac:dyDescent="0.2">
      <c r="K149" s="4"/>
      <c r="L149" s="4"/>
      <c r="M149" s="6"/>
    </row>
    <row r="150" spans="11:13" x14ac:dyDescent="0.2">
      <c r="K150" s="4"/>
      <c r="L150" s="4"/>
      <c r="M150" s="6"/>
    </row>
    <row r="151" spans="11:13" x14ac:dyDescent="0.2">
      <c r="K151" s="4"/>
      <c r="L151" s="4"/>
      <c r="M151" s="6"/>
    </row>
    <row r="152" spans="11:13" x14ac:dyDescent="0.2">
      <c r="K152" s="4"/>
      <c r="L152" s="4"/>
      <c r="M152" s="6"/>
    </row>
    <row r="153" spans="11:13" x14ac:dyDescent="0.2">
      <c r="K153" s="4"/>
      <c r="L153" s="4"/>
      <c r="M153" s="6"/>
    </row>
    <row r="154" spans="11:13" x14ac:dyDescent="0.2">
      <c r="K154" s="4"/>
      <c r="L154" s="4"/>
      <c r="M154" s="6"/>
    </row>
    <row r="155" spans="11:13" x14ac:dyDescent="0.2">
      <c r="K155" s="4"/>
      <c r="L155" s="4"/>
      <c r="M155" s="6"/>
    </row>
    <row r="156" spans="11:13" x14ac:dyDescent="0.2">
      <c r="K156" s="4"/>
      <c r="L156" s="4"/>
      <c r="M156" s="6"/>
    </row>
    <row r="157" spans="11:13" x14ac:dyDescent="0.2">
      <c r="K157" s="4"/>
      <c r="L157" s="4"/>
      <c r="M157" s="6"/>
    </row>
    <row r="158" spans="11:13" x14ac:dyDescent="0.2">
      <c r="K158" s="4"/>
      <c r="L158" s="4"/>
      <c r="M158" s="6"/>
    </row>
    <row r="159" spans="11:13" x14ac:dyDescent="0.2">
      <c r="K159" s="4"/>
      <c r="L159" s="4"/>
      <c r="M159" s="6"/>
    </row>
    <row r="160" spans="11:13" x14ac:dyDescent="0.2">
      <c r="K160" s="4"/>
      <c r="L160" s="4"/>
      <c r="M160" s="6"/>
    </row>
    <row r="161" spans="11:13" x14ac:dyDescent="0.2">
      <c r="K161" s="4"/>
      <c r="L161" s="4"/>
      <c r="M161" s="6"/>
    </row>
    <row r="162" spans="11:13" x14ac:dyDescent="0.2">
      <c r="K162" s="4"/>
      <c r="L162" s="4"/>
      <c r="M162" s="6"/>
    </row>
    <row r="163" spans="11:13" x14ac:dyDescent="0.2">
      <c r="K163" s="4"/>
      <c r="L163" s="4"/>
      <c r="M163" s="6"/>
    </row>
    <row r="164" spans="11:13" x14ac:dyDescent="0.2">
      <c r="K164" s="4"/>
      <c r="L164" s="4"/>
      <c r="M164" s="6"/>
    </row>
    <row r="165" spans="11:13" x14ac:dyDescent="0.2">
      <c r="K165" s="4"/>
      <c r="L165" s="4"/>
      <c r="M165" s="6"/>
    </row>
    <row r="166" spans="11:13" x14ac:dyDescent="0.2">
      <c r="K166" s="4"/>
      <c r="L166" s="4"/>
      <c r="M166" s="6"/>
    </row>
    <row r="167" spans="11:13" x14ac:dyDescent="0.2">
      <c r="K167" s="4"/>
      <c r="L167" s="4"/>
      <c r="M167" s="6"/>
    </row>
    <row r="168" spans="11:13" x14ac:dyDescent="0.2">
      <c r="K168" s="4"/>
      <c r="L168" s="4"/>
      <c r="M168" s="6"/>
    </row>
    <row r="169" spans="11:13" x14ac:dyDescent="0.2">
      <c r="K169" s="4"/>
      <c r="L169" s="4"/>
      <c r="M169" s="6"/>
    </row>
    <row r="170" spans="11:13" x14ac:dyDescent="0.2">
      <c r="K170" s="4"/>
      <c r="L170" s="4"/>
      <c r="M170" s="6"/>
    </row>
    <row r="171" spans="11:13" x14ac:dyDescent="0.2">
      <c r="K171" s="4"/>
      <c r="L171" s="4"/>
      <c r="M171" s="6"/>
    </row>
    <row r="172" spans="11:13" x14ac:dyDescent="0.2">
      <c r="K172" s="4"/>
      <c r="L172" s="4"/>
      <c r="M172" s="6"/>
    </row>
    <row r="173" spans="11:13" x14ac:dyDescent="0.2">
      <c r="K173" s="4"/>
      <c r="L173" s="4"/>
      <c r="M173" s="6"/>
    </row>
    <row r="174" spans="11:13" x14ac:dyDescent="0.2">
      <c r="K174" s="4"/>
      <c r="L174" s="4"/>
      <c r="M174" s="6"/>
    </row>
    <row r="175" spans="11:13" x14ac:dyDescent="0.2">
      <c r="K175" s="4"/>
      <c r="L175" s="4"/>
      <c r="M175" s="6"/>
    </row>
    <row r="176" spans="11:13" x14ac:dyDescent="0.2">
      <c r="K176" s="4"/>
      <c r="L176" s="4"/>
      <c r="M176" s="6"/>
    </row>
    <row r="177" spans="11:13" x14ac:dyDescent="0.2">
      <c r="K177" s="4"/>
      <c r="L177" s="4"/>
      <c r="M177" s="6"/>
    </row>
    <row r="178" spans="11:13" x14ac:dyDescent="0.2">
      <c r="K178" s="4"/>
      <c r="L178" s="4"/>
      <c r="M178" s="6"/>
    </row>
    <row r="179" spans="11:13" x14ac:dyDescent="0.2">
      <c r="K179" s="4"/>
      <c r="L179" s="4"/>
      <c r="M179" s="6"/>
    </row>
    <row r="180" spans="11:13" x14ac:dyDescent="0.2">
      <c r="K180" s="4"/>
      <c r="L180" s="4"/>
      <c r="M180" s="6"/>
    </row>
    <row r="181" spans="11:13" x14ac:dyDescent="0.2">
      <c r="K181" s="4"/>
      <c r="L181" s="4"/>
      <c r="M181" s="6"/>
    </row>
    <row r="182" spans="11:13" x14ac:dyDescent="0.2">
      <c r="K182" s="4"/>
      <c r="L182" s="4"/>
      <c r="M182" s="6"/>
    </row>
    <row r="183" spans="11:13" x14ac:dyDescent="0.2">
      <c r="K183" s="4"/>
      <c r="L183" s="4"/>
      <c r="M183" s="6"/>
    </row>
    <row r="184" spans="11:13" x14ac:dyDescent="0.2">
      <c r="K184" s="4"/>
      <c r="L184" s="4"/>
      <c r="M184" s="6"/>
    </row>
    <row r="185" spans="11:13" x14ac:dyDescent="0.2">
      <c r="K185" s="4"/>
      <c r="L185" s="4"/>
      <c r="M185" s="6"/>
    </row>
    <row r="186" spans="11:13" x14ac:dyDescent="0.2">
      <c r="K186" s="4"/>
      <c r="L186" s="4"/>
      <c r="M186" s="6"/>
    </row>
    <row r="187" spans="11:13" x14ac:dyDescent="0.2">
      <c r="K187" s="4"/>
      <c r="L187" s="4"/>
      <c r="M187" s="6"/>
    </row>
    <row r="188" spans="11:13" x14ac:dyDescent="0.2">
      <c r="K188" s="4"/>
      <c r="L188" s="4"/>
      <c r="M188" s="6"/>
    </row>
    <row r="189" spans="11:13" x14ac:dyDescent="0.2">
      <c r="K189" s="4"/>
      <c r="L189" s="4"/>
      <c r="M189" s="6"/>
    </row>
    <row r="190" spans="11:13" x14ac:dyDescent="0.2">
      <c r="K190" s="4"/>
      <c r="L190" s="4"/>
      <c r="M190" s="6"/>
    </row>
    <row r="191" spans="11:13" x14ac:dyDescent="0.2">
      <c r="K191" s="4"/>
      <c r="L191" s="4"/>
      <c r="M191" s="6"/>
    </row>
  </sheetData>
  <sheetProtection selectLockedCells="1" selectUnlockedCells="1"/>
  <mergeCells count="22">
    <mergeCell ref="G67:H67"/>
    <mergeCell ref="G68:H68"/>
    <mergeCell ref="D46:J46"/>
    <mergeCell ref="D47:J47"/>
    <mergeCell ref="D48:J48"/>
    <mergeCell ref="D49:J49"/>
    <mergeCell ref="D51:D53"/>
    <mergeCell ref="E51:I51"/>
    <mergeCell ref="J51:J52"/>
    <mergeCell ref="D30:J30"/>
    <mergeCell ref="D31:J31"/>
    <mergeCell ref="D32:J32"/>
    <mergeCell ref="D33:J33"/>
    <mergeCell ref="D35:D37"/>
    <mergeCell ref="E35:I35"/>
    <mergeCell ref="J35:J36"/>
    <mergeCell ref="C1:L1"/>
    <mergeCell ref="C2:L2"/>
    <mergeCell ref="C3:L3"/>
    <mergeCell ref="C7:D9"/>
    <mergeCell ref="E7:K7"/>
    <mergeCell ref="L7:L8"/>
  </mergeCells>
  <pageMargins left="0.70866141732283472" right="0.70866141732283472" top="0.39370078740157483" bottom="0.74803149606299213" header="0.51181102362204722" footer="0.51181102362204722"/>
  <pageSetup scale="53" firstPageNumber="0" orientation="landscape" r:id="rId1"/>
  <headerFooter>
    <oddFooter>&amp;R19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S103"/>
  <sheetViews>
    <sheetView topLeftCell="A46" workbookViewId="0">
      <selection activeCell="C78" sqref="C78"/>
    </sheetView>
  </sheetViews>
  <sheetFormatPr baseColWidth="10" defaultRowHeight="15" x14ac:dyDescent="0.25"/>
  <cols>
    <col min="7" max="8" width="11.42578125" style="1"/>
  </cols>
  <sheetData>
    <row r="8" spans="6:15" x14ac:dyDescent="0.25">
      <c r="O8">
        <v>199</v>
      </c>
    </row>
    <row r="9" spans="6:15" x14ac:dyDescent="0.25">
      <c r="J9">
        <v>1065</v>
      </c>
      <c r="L9">
        <v>1065</v>
      </c>
      <c r="O9">
        <v>146.49</v>
      </c>
    </row>
    <row r="10" spans="6:15" x14ac:dyDescent="0.25">
      <c r="F10" s="1">
        <v>291</v>
      </c>
      <c r="J10">
        <v>120.9</v>
      </c>
      <c r="L10">
        <v>120.9</v>
      </c>
      <c r="O10">
        <v>170.94</v>
      </c>
    </row>
    <row r="11" spans="6:15" x14ac:dyDescent="0.25">
      <c r="F11" s="1">
        <v>129</v>
      </c>
      <c r="J11">
        <v>504</v>
      </c>
      <c r="L11">
        <v>504</v>
      </c>
      <c r="O11">
        <v>417.9</v>
      </c>
    </row>
    <row r="12" spans="6:15" x14ac:dyDescent="0.25">
      <c r="F12" s="1">
        <v>129</v>
      </c>
      <c r="J12">
        <v>1999</v>
      </c>
      <c r="L12">
        <v>1999</v>
      </c>
      <c r="O12">
        <v>85.96</v>
      </c>
    </row>
    <row r="13" spans="6:15" x14ac:dyDescent="0.25">
      <c r="F13" s="1">
        <v>289</v>
      </c>
      <c r="J13">
        <v>110</v>
      </c>
      <c r="L13">
        <v>110</v>
      </c>
      <c r="O13">
        <v>502.12</v>
      </c>
    </row>
    <row r="14" spans="6:15" x14ac:dyDescent="0.25">
      <c r="F14" s="1">
        <v>1254</v>
      </c>
      <c r="J14">
        <v>355</v>
      </c>
      <c r="L14">
        <v>355</v>
      </c>
      <c r="O14">
        <v>176</v>
      </c>
    </row>
    <row r="15" spans="6:15" x14ac:dyDescent="0.25">
      <c r="F15" s="1">
        <v>114</v>
      </c>
      <c r="J15">
        <v>337</v>
      </c>
      <c r="L15">
        <v>337</v>
      </c>
      <c r="O15">
        <v>163</v>
      </c>
    </row>
    <row r="16" spans="6:15" x14ac:dyDescent="0.25">
      <c r="F16" s="1">
        <v>633</v>
      </c>
      <c r="J16">
        <v>64</v>
      </c>
      <c r="L16">
        <v>64</v>
      </c>
      <c r="O16">
        <v>398</v>
      </c>
    </row>
    <row r="17" spans="5:19" x14ac:dyDescent="0.25">
      <c r="F17" s="1">
        <v>1382</v>
      </c>
      <c r="J17">
        <v>800</v>
      </c>
      <c r="L17">
        <v>800</v>
      </c>
      <c r="O17">
        <v>19.98</v>
      </c>
    </row>
    <row r="18" spans="5:19" x14ac:dyDescent="0.25">
      <c r="F18" s="1"/>
      <c r="J18">
        <v>800</v>
      </c>
      <c r="L18">
        <v>800</v>
      </c>
      <c r="O18">
        <v>79.98</v>
      </c>
    </row>
    <row r="19" spans="5:19" x14ac:dyDescent="0.25">
      <c r="E19" s="1">
        <v>4665.1099999999997</v>
      </c>
      <c r="F19" s="1">
        <f>SUM(F10:F17)</f>
        <v>4221</v>
      </c>
      <c r="J19">
        <v>307</v>
      </c>
      <c r="L19">
        <v>307</v>
      </c>
      <c r="O19">
        <v>39.99</v>
      </c>
    </row>
    <row r="20" spans="5:19" x14ac:dyDescent="0.25">
      <c r="E20" s="1">
        <v>379.79</v>
      </c>
      <c r="F20" s="1">
        <v>417</v>
      </c>
      <c r="J20">
        <v>235.1</v>
      </c>
      <c r="L20">
        <v>235.1</v>
      </c>
      <c r="O20">
        <v>60</v>
      </c>
    </row>
    <row r="21" spans="5:19" x14ac:dyDescent="0.25">
      <c r="E21" s="1">
        <f>+E19+E20</f>
        <v>5044.8999999999996</v>
      </c>
      <c r="F21" s="1">
        <v>69.900000000000006</v>
      </c>
      <c r="J21">
        <v>1513</v>
      </c>
      <c r="L21">
        <v>1513</v>
      </c>
      <c r="O21">
        <v>104</v>
      </c>
    </row>
    <row r="22" spans="5:19" x14ac:dyDescent="0.25">
      <c r="E22" s="1"/>
      <c r="F22" s="1">
        <v>195</v>
      </c>
      <c r="J22">
        <v>235</v>
      </c>
      <c r="L22">
        <v>235</v>
      </c>
      <c r="O22">
        <v>128.69999999999999</v>
      </c>
    </row>
    <row r="23" spans="5:19" x14ac:dyDescent="0.25">
      <c r="F23" s="1"/>
      <c r="J23">
        <v>199</v>
      </c>
      <c r="L23">
        <v>199</v>
      </c>
      <c r="O23">
        <v>85.8</v>
      </c>
    </row>
    <row r="24" spans="5:19" x14ac:dyDescent="0.25">
      <c r="F24" s="1">
        <f>+F19+F20+F21+F22</f>
        <v>4902.8999999999996</v>
      </c>
      <c r="J24">
        <v>146.49</v>
      </c>
      <c r="L24">
        <v>146.49</v>
      </c>
      <c r="O24">
        <v>98.6</v>
      </c>
    </row>
    <row r="25" spans="5:19" x14ac:dyDescent="0.25">
      <c r="F25" s="1">
        <f>+E21-F24</f>
        <v>142</v>
      </c>
      <c r="J25">
        <v>170.94</v>
      </c>
      <c r="L25">
        <v>170.94</v>
      </c>
      <c r="O25">
        <v>204</v>
      </c>
    </row>
    <row r="26" spans="5:19" x14ac:dyDescent="0.25">
      <c r="F26" s="1"/>
      <c r="J26">
        <v>417.9</v>
      </c>
      <c r="L26">
        <v>417.9</v>
      </c>
    </row>
    <row r="27" spans="5:19" x14ac:dyDescent="0.25">
      <c r="F27" s="1"/>
      <c r="J27">
        <v>85.96</v>
      </c>
      <c r="L27">
        <v>85.96</v>
      </c>
    </row>
    <row r="28" spans="5:19" x14ac:dyDescent="0.25">
      <c r="J28">
        <v>502.12</v>
      </c>
      <c r="L28">
        <v>502.12</v>
      </c>
    </row>
    <row r="29" spans="5:19" x14ac:dyDescent="0.25">
      <c r="J29">
        <v>176</v>
      </c>
      <c r="L29">
        <v>176</v>
      </c>
    </row>
    <row r="30" spans="5:19" x14ac:dyDescent="0.25">
      <c r="J30">
        <v>163</v>
      </c>
      <c r="L30">
        <v>163</v>
      </c>
    </row>
    <row r="31" spans="5:19" x14ac:dyDescent="0.25">
      <c r="J31">
        <v>214.6</v>
      </c>
      <c r="L31">
        <v>214.6</v>
      </c>
      <c r="S31">
        <v>2400</v>
      </c>
    </row>
    <row r="32" spans="5:19" x14ac:dyDescent="0.25">
      <c r="J32">
        <v>398</v>
      </c>
      <c r="L32">
        <v>398</v>
      </c>
      <c r="S32">
        <v>1500</v>
      </c>
    </row>
    <row r="33" spans="10:19" x14ac:dyDescent="0.25">
      <c r="J33">
        <v>146.19999999999999</v>
      </c>
      <c r="L33">
        <v>146.19999999999999</v>
      </c>
      <c r="Q33">
        <v>3478</v>
      </c>
      <c r="S33">
        <f>S31+S32</f>
        <v>3900</v>
      </c>
    </row>
    <row r="34" spans="10:19" x14ac:dyDescent="0.25">
      <c r="J34">
        <v>19.98</v>
      </c>
      <c r="L34">
        <v>19.98</v>
      </c>
      <c r="Q34">
        <v>415</v>
      </c>
    </row>
    <row r="35" spans="10:19" x14ac:dyDescent="0.25">
      <c r="J35">
        <v>79.98</v>
      </c>
      <c r="L35">
        <v>79.98</v>
      </c>
    </row>
    <row r="36" spans="10:19" x14ac:dyDescent="0.25">
      <c r="J36">
        <v>39.99</v>
      </c>
      <c r="L36">
        <v>39.99</v>
      </c>
    </row>
    <row r="37" spans="10:19" x14ac:dyDescent="0.25">
      <c r="J37">
        <v>60</v>
      </c>
      <c r="L37">
        <v>60</v>
      </c>
    </row>
    <row r="38" spans="10:19" x14ac:dyDescent="0.25">
      <c r="J38">
        <v>104</v>
      </c>
      <c r="L38">
        <v>104</v>
      </c>
    </row>
    <row r="39" spans="10:19" x14ac:dyDescent="0.25">
      <c r="J39">
        <v>128.69999999999999</v>
      </c>
      <c r="L39">
        <v>128.69999999999999</v>
      </c>
    </row>
    <row r="40" spans="10:19" x14ac:dyDescent="0.25">
      <c r="J40">
        <v>85.8</v>
      </c>
      <c r="L40">
        <v>85.8</v>
      </c>
    </row>
    <row r="41" spans="10:19" x14ac:dyDescent="0.25">
      <c r="J41">
        <v>98.6</v>
      </c>
      <c r="L41">
        <v>98.6</v>
      </c>
    </row>
    <row r="42" spans="10:19" x14ac:dyDescent="0.25">
      <c r="J42">
        <v>204</v>
      </c>
      <c r="L42">
        <v>204</v>
      </c>
    </row>
    <row r="43" spans="10:19" x14ac:dyDescent="0.25">
      <c r="J43">
        <v>128.88</v>
      </c>
      <c r="L43">
        <v>128.88</v>
      </c>
    </row>
    <row r="44" spans="10:19" x14ac:dyDescent="0.25">
      <c r="J44">
        <v>199</v>
      </c>
      <c r="L44">
        <v>199</v>
      </c>
    </row>
    <row r="45" spans="10:19" x14ac:dyDescent="0.25">
      <c r="J45">
        <v>62</v>
      </c>
      <c r="L45">
        <v>62</v>
      </c>
    </row>
    <row r="46" spans="10:19" x14ac:dyDescent="0.25">
      <c r="J46">
        <v>199</v>
      </c>
      <c r="L46">
        <v>199</v>
      </c>
    </row>
    <row r="48" spans="10:19" x14ac:dyDescent="0.25">
      <c r="J48">
        <f>SUM(J9:J46)</f>
        <v>12475.14</v>
      </c>
      <c r="L48">
        <f>SUM(L9:L46)</f>
        <v>12475.14</v>
      </c>
    </row>
    <row r="49" spans="4:13" x14ac:dyDescent="0.25">
      <c r="G49" s="1">
        <v>1221.96</v>
      </c>
      <c r="H49" s="1">
        <v>1221.96</v>
      </c>
      <c r="L49" t="e">
        <f>#REF!-L48</f>
        <v>#REF!</v>
      </c>
    </row>
    <row r="50" spans="4:13" x14ac:dyDescent="0.25">
      <c r="D50">
        <v>80</v>
      </c>
      <c r="G50" s="1">
        <v>136</v>
      </c>
      <c r="H50" s="1">
        <v>136</v>
      </c>
    </row>
    <row r="51" spans="4:13" x14ac:dyDescent="0.25">
      <c r="D51">
        <v>155</v>
      </c>
      <c r="G51" s="1">
        <v>402</v>
      </c>
      <c r="H51" s="1">
        <v>402</v>
      </c>
    </row>
    <row r="52" spans="4:13" x14ac:dyDescent="0.25">
      <c r="D52">
        <v>144</v>
      </c>
      <c r="G52" s="1">
        <v>1300</v>
      </c>
      <c r="H52" s="1">
        <v>1300</v>
      </c>
    </row>
    <row r="53" spans="4:13" x14ac:dyDescent="0.25">
      <c r="D53">
        <v>144</v>
      </c>
      <c r="G53" s="1">
        <v>672</v>
      </c>
      <c r="H53" s="1">
        <v>672</v>
      </c>
    </row>
    <row r="54" spans="4:13" x14ac:dyDescent="0.25">
      <c r="D54">
        <v>53</v>
      </c>
      <c r="G54" s="1">
        <v>185</v>
      </c>
      <c r="H54" s="1">
        <v>185</v>
      </c>
      <c r="L54">
        <v>800</v>
      </c>
      <c r="M54">
        <v>800</v>
      </c>
    </row>
    <row r="55" spans="4:13" x14ac:dyDescent="0.25">
      <c r="D55">
        <v>155</v>
      </c>
      <c r="G55" s="1">
        <v>69</v>
      </c>
      <c r="H55" s="1">
        <v>69</v>
      </c>
      <c r="L55">
        <v>800</v>
      </c>
      <c r="M55">
        <v>800</v>
      </c>
    </row>
    <row r="56" spans="4:13" x14ac:dyDescent="0.25">
      <c r="D56">
        <v>80</v>
      </c>
      <c r="G56" s="1">
        <v>1000</v>
      </c>
      <c r="H56" s="1">
        <v>1000</v>
      </c>
      <c r="L56">
        <v>235.1</v>
      </c>
      <c r="M56">
        <v>235.1</v>
      </c>
    </row>
    <row r="57" spans="4:13" x14ac:dyDescent="0.25">
      <c r="D57">
        <v>53</v>
      </c>
      <c r="L57">
        <v>1065</v>
      </c>
      <c r="M57">
        <v>1065</v>
      </c>
    </row>
    <row r="58" spans="4:13" x14ac:dyDescent="0.25">
      <c r="D58">
        <v>89</v>
      </c>
      <c r="G58" s="1">
        <f>SUM(G49:G56)</f>
        <v>4985.96</v>
      </c>
      <c r="H58" s="1">
        <f>SUM(H49:H56)</f>
        <v>4985.96</v>
      </c>
      <c r="I58">
        <f>+H58-1661.97-1661.97</f>
        <v>1662.0199999999998</v>
      </c>
      <c r="L58">
        <v>199</v>
      </c>
      <c r="M58">
        <v>199</v>
      </c>
    </row>
    <row r="59" spans="4:13" x14ac:dyDescent="0.25">
      <c r="D59">
        <v>89</v>
      </c>
      <c r="H59" s="1">
        <f>H58/3</f>
        <v>1661.9866666666667</v>
      </c>
      <c r="L59">
        <v>146.49</v>
      </c>
      <c r="M59">
        <v>146.49</v>
      </c>
    </row>
    <row r="60" spans="4:13" x14ac:dyDescent="0.25">
      <c r="D60">
        <v>47</v>
      </c>
      <c r="L60">
        <v>170.94</v>
      </c>
      <c r="M60">
        <v>170.94</v>
      </c>
    </row>
    <row r="61" spans="4:13" x14ac:dyDescent="0.25">
      <c r="D61">
        <v>47</v>
      </c>
      <c r="L61">
        <v>417.9</v>
      </c>
      <c r="M61">
        <v>417.9</v>
      </c>
    </row>
    <row r="62" spans="4:13" x14ac:dyDescent="0.25">
      <c r="L62">
        <v>85.96</v>
      </c>
      <c r="M62">
        <v>85.96</v>
      </c>
    </row>
    <row r="63" spans="4:13" x14ac:dyDescent="0.25">
      <c r="D63">
        <v>128.30000000000001</v>
      </c>
      <c r="L63">
        <v>502.12</v>
      </c>
      <c r="M63">
        <v>502.12</v>
      </c>
    </row>
    <row r="64" spans="4:13" x14ac:dyDescent="0.25">
      <c r="D64">
        <v>31</v>
      </c>
      <c r="L64">
        <v>307</v>
      </c>
      <c r="M64">
        <v>307</v>
      </c>
    </row>
    <row r="65" spans="4:13" x14ac:dyDescent="0.25">
      <c r="L65">
        <v>355</v>
      </c>
      <c r="M65">
        <v>355</v>
      </c>
    </row>
    <row r="66" spans="4:13" x14ac:dyDescent="0.25">
      <c r="D66">
        <v>1221.96</v>
      </c>
      <c r="H66" s="1">
        <v>80</v>
      </c>
      <c r="I66" s="1">
        <v>80</v>
      </c>
      <c r="L66">
        <v>337</v>
      </c>
      <c r="M66">
        <v>337</v>
      </c>
    </row>
    <row r="67" spans="4:13" x14ac:dyDescent="0.25">
      <c r="D67">
        <v>136</v>
      </c>
      <c r="H67" s="1">
        <v>155</v>
      </c>
      <c r="I67" s="1">
        <v>53</v>
      </c>
      <c r="L67">
        <v>64</v>
      </c>
      <c r="M67">
        <v>64</v>
      </c>
    </row>
    <row r="68" spans="4:13" x14ac:dyDescent="0.25">
      <c r="D68">
        <v>402</v>
      </c>
      <c r="H68" s="1">
        <v>144</v>
      </c>
      <c r="I68" s="1">
        <v>89</v>
      </c>
      <c r="L68">
        <v>214.6</v>
      </c>
      <c r="M68">
        <v>214.6</v>
      </c>
    </row>
    <row r="69" spans="4:13" x14ac:dyDescent="0.25">
      <c r="D69">
        <v>1300</v>
      </c>
      <c r="H69" s="1">
        <v>144</v>
      </c>
      <c r="I69" s="1">
        <v>89</v>
      </c>
      <c r="L69">
        <v>241.45</v>
      </c>
      <c r="M69">
        <v>241.45</v>
      </c>
    </row>
    <row r="70" spans="4:13" x14ac:dyDescent="0.25">
      <c r="D70">
        <v>672</v>
      </c>
      <c r="H70" s="1">
        <v>53</v>
      </c>
      <c r="I70" s="1">
        <v>47</v>
      </c>
      <c r="L70">
        <v>212</v>
      </c>
      <c r="M70">
        <v>212</v>
      </c>
    </row>
    <row r="71" spans="4:13" x14ac:dyDescent="0.25">
      <c r="D71">
        <v>185</v>
      </c>
      <c r="H71" s="1">
        <v>155</v>
      </c>
      <c r="I71" s="1">
        <v>47</v>
      </c>
      <c r="L71">
        <v>176</v>
      </c>
      <c r="M71">
        <v>176</v>
      </c>
    </row>
    <row r="72" spans="4:13" x14ac:dyDescent="0.25">
      <c r="D72">
        <v>69</v>
      </c>
      <c r="L72">
        <v>163</v>
      </c>
      <c r="M72">
        <v>163</v>
      </c>
    </row>
    <row r="73" spans="4:13" x14ac:dyDescent="0.25">
      <c r="D73">
        <v>1000</v>
      </c>
      <c r="H73" s="1">
        <f>SUM(H66:H71)</f>
        <v>731</v>
      </c>
      <c r="I73" s="1">
        <f>SUM(I66:I71)</f>
        <v>405</v>
      </c>
      <c r="J73" s="2">
        <f>+H73+I73</f>
        <v>1136</v>
      </c>
      <c r="L73">
        <v>104</v>
      </c>
      <c r="M73">
        <v>104</v>
      </c>
    </row>
    <row r="74" spans="4:13" x14ac:dyDescent="0.25">
      <c r="L74">
        <v>98.6</v>
      </c>
      <c r="M74">
        <v>98.6</v>
      </c>
    </row>
    <row r="75" spans="4:13" x14ac:dyDescent="0.25">
      <c r="D75">
        <v>2718.74</v>
      </c>
      <c r="I75">
        <v>120.04</v>
      </c>
      <c r="L75">
        <v>204</v>
      </c>
      <c r="M75">
        <v>204</v>
      </c>
    </row>
    <row r="76" spans="4:13" x14ac:dyDescent="0.25">
      <c r="I76">
        <v>4.96</v>
      </c>
      <c r="L76">
        <v>323.64</v>
      </c>
      <c r="M76">
        <v>323.64</v>
      </c>
    </row>
    <row r="77" spans="4:13" x14ac:dyDescent="0.25">
      <c r="I77">
        <v>27.88</v>
      </c>
      <c r="L77">
        <v>46</v>
      </c>
      <c r="M77">
        <v>46</v>
      </c>
    </row>
    <row r="78" spans="4:13" x14ac:dyDescent="0.25">
      <c r="I78">
        <v>1.33</v>
      </c>
      <c r="L78">
        <v>146.19999999999999</v>
      </c>
      <c r="M78">
        <v>146.19999999999999</v>
      </c>
    </row>
    <row r="79" spans="4:13" x14ac:dyDescent="0.25">
      <c r="L79">
        <v>32.9</v>
      </c>
      <c r="M79">
        <v>32.9</v>
      </c>
    </row>
    <row r="80" spans="4:13" x14ac:dyDescent="0.25">
      <c r="L80">
        <v>110</v>
      </c>
      <c r="M80">
        <v>110</v>
      </c>
    </row>
    <row r="81" spans="12:13" x14ac:dyDescent="0.25">
      <c r="L81">
        <v>398</v>
      </c>
      <c r="M81">
        <v>398</v>
      </c>
    </row>
    <row r="82" spans="12:13" x14ac:dyDescent="0.25">
      <c r="L82">
        <v>128.69999999999999</v>
      </c>
      <c r="M82">
        <v>128.69999999999999</v>
      </c>
    </row>
    <row r="83" spans="12:13" x14ac:dyDescent="0.25">
      <c r="L83">
        <v>85.8</v>
      </c>
      <c r="M83">
        <v>85.8</v>
      </c>
    </row>
    <row r="84" spans="12:13" x14ac:dyDescent="0.25">
      <c r="L84">
        <v>60</v>
      </c>
      <c r="M84">
        <v>60</v>
      </c>
    </row>
    <row r="85" spans="12:13" x14ac:dyDescent="0.25">
      <c r="L85">
        <v>120.9</v>
      </c>
      <c r="M85">
        <v>120.9</v>
      </c>
    </row>
    <row r="86" spans="12:13" x14ac:dyDescent="0.25">
      <c r="L86">
        <v>249</v>
      </c>
      <c r="M86">
        <v>249</v>
      </c>
    </row>
    <row r="87" spans="12:13" x14ac:dyDescent="0.25">
      <c r="L87">
        <v>218.9</v>
      </c>
      <c r="M87">
        <v>218.9</v>
      </c>
    </row>
    <row r="88" spans="12:13" x14ac:dyDescent="0.25">
      <c r="L88">
        <v>62</v>
      </c>
      <c r="M88">
        <v>62</v>
      </c>
    </row>
    <row r="89" spans="12:13" x14ac:dyDescent="0.25">
      <c r="L89">
        <v>128.88</v>
      </c>
      <c r="M89">
        <v>128.88</v>
      </c>
    </row>
    <row r="90" spans="12:13" x14ac:dyDescent="0.25">
      <c r="L90">
        <v>504</v>
      </c>
      <c r="M90">
        <v>504</v>
      </c>
    </row>
    <row r="91" spans="12:13" x14ac:dyDescent="0.25">
      <c r="L91">
        <v>199</v>
      </c>
      <c r="M91">
        <v>199</v>
      </c>
    </row>
    <row r="92" spans="12:13" x14ac:dyDescent="0.25">
      <c r="L92">
        <v>199</v>
      </c>
      <c r="M92">
        <v>199</v>
      </c>
    </row>
    <row r="93" spans="12:13" x14ac:dyDescent="0.25">
      <c r="L93">
        <v>1513</v>
      </c>
      <c r="M93">
        <v>1513</v>
      </c>
    </row>
    <row r="94" spans="12:13" x14ac:dyDescent="0.25">
      <c r="L94">
        <v>79.98</v>
      </c>
      <c r="M94">
        <v>79.98</v>
      </c>
    </row>
    <row r="95" spans="12:13" x14ac:dyDescent="0.25">
      <c r="L95">
        <v>39.99</v>
      </c>
      <c r="M95">
        <v>39.99</v>
      </c>
    </row>
    <row r="96" spans="12:13" x14ac:dyDescent="0.25">
      <c r="L96">
        <v>19.98</v>
      </c>
      <c r="M96">
        <v>19.98</v>
      </c>
    </row>
    <row r="97" spans="7:15" x14ac:dyDescent="0.25">
      <c r="L97">
        <v>1999</v>
      </c>
      <c r="M97">
        <v>1999</v>
      </c>
    </row>
    <row r="98" spans="7:15" x14ac:dyDescent="0.25">
      <c r="L98">
        <v>235</v>
      </c>
      <c r="M98">
        <v>235</v>
      </c>
    </row>
    <row r="100" spans="7:15" x14ac:dyDescent="0.25">
      <c r="G100" s="1">
        <v>1661.97</v>
      </c>
      <c r="L100">
        <f>SUM(L54:L98)</f>
        <v>13799.029999999999</v>
      </c>
      <c r="M100">
        <f>SUM(M54:M98)</f>
        <v>13799.029999999999</v>
      </c>
      <c r="O100">
        <v>323.64</v>
      </c>
    </row>
    <row r="101" spans="7:15" x14ac:dyDescent="0.25">
      <c r="G101" s="1">
        <v>1661.97</v>
      </c>
      <c r="O101">
        <v>46</v>
      </c>
    </row>
    <row r="102" spans="7:15" x14ac:dyDescent="0.25">
      <c r="G102" s="1">
        <v>1661.96</v>
      </c>
      <c r="O102">
        <v>13429.39</v>
      </c>
    </row>
    <row r="103" spans="7:15" x14ac:dyDescent="0.25">
      <c r="O103">
        <f>+O100+O101+O102</f>
        <v>13799.029999999999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</vt:lpstr>
      <vt:lpstr>Hoja1</vt:lpstr>
      <vt:lpstr>CA!Área_de_impresión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dcterms:created xsi:type="dcterms:W3CDTF">2020-08-16T17:59:43Z</dcterms:created>
  <dcterms:modified xsi:type="dcterms:W3CDTF">2020-08-20T15:50:48Z</dcterms:modified>
</cp:coreProperties>
</file>