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6C7AEB27-5B8E-42FF-9B33-1DF8C2600E68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<sst xmlns="http://schemas.openxmlformats.org/spreadsheetml/2006/main" count="860" uniqueCount="604">
  <si>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</si>
  <si>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</si>
  <si>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</si>
  <si>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</si>
  <si>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</si>
  <si>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</si>
  <si>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</si>
  <si>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</si>
  <si>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</si>
  <si>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</si>
  <si>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</si>
  <si>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</si>
  <si>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</si>
  <si>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</si>
  <si>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</si>
  <si>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</si>
  <si>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</si>
  <si>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</si>
  <si>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</si>
  <si>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</si>
  <si>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</si>
  <si>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</si>
  <si>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</si>
  <si>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</si>
  <si>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</si>
  <si>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</si>
  <si>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</si>
  <si>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</si>
  <si>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</si>
  <si>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</si>
  <si>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</si>
  <si>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</si>
  <si>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</si>
  <si>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</si>
  <si>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</si>
  <si>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</si>
  <si>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</si>
  <si>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</si>
  <si>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</si>
  <si>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</si>
  <si>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</si>
  <si>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</si>
  <si>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</si>
  <si>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</si>
  <si>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</si>
  <si>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</si>
  <si>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</si>
  <si>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</si>
  <si>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</si>
  <si>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</si>
  <si>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</si>
  <si>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</si>
  <si>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</si>
  <si>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</si>
  <si>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</si>
  <si>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</si>
  <si>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</si>
  <si>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</si>
  <si>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</si>
  <si>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</si>
  <si>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</si>
  <si>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</si>
  <si>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</si>
  <si>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</si>
  <si>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</si>
  <si>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</si>
  <si>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</si>
  <si>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</si>
  <si>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</si>
  <si>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</si>
  <si>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</si>
  <si>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</si>
  <si>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</si>
  <si>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</si>
  <si>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</si>
  <si>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</si>
  <si>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</si>
  <si>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</si>
  <si>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</si>
  <si>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</si>
  <si>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</si>
  <si>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</si>
  <si>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</si>
  <si>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</si>
  <si>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</si>
  <si>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</si>
  <si>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</si>
  <si>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</si>
  <si>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</si>
  <si>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</si>
  <si>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</si>
  <si>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</si>
  <si>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</si>
  <si>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</si>
  <si>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</si>
  <si>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</si>
  <si>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</si>
  <si>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</si>
  <si>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</si>
  <si>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</si>
  <si>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</si>
  <si>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</si>
  <si>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</si>
  <si>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</si>
  <si>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</si>
  <si>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</si>
  <si>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</si>
  <si>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</si>
  <si>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</si>
  <si>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</si>
  <si>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</si>
  <si>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</si>
  <si>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</si>
  <si>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</si>
  <si>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</si>
  <si>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</si>
  <si>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</si>
  <si>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</si>
  <si>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</si>
  <si>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</si>
  <si>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</si>
  <si>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</si>
  <si>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</si>
  <si>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</si>
  <si>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</si>
  <si>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</si>
  <si>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</si>
  <si>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</si>
  <si>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</si>
  <si>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</si>
  <si>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</si>
  <si>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</si>
  <si>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</si>
  <si>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</si>
  <si>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</si>
  <si>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</si>
  <si>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</si>
  <si>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</si>
  <si>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</si>
  <si>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</si>
  <si>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</si>
  <si>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</si>
  <si>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</si>
  <si>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</si>
  <si>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</si>
  <si>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</si>
  <si>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</si>
  <si>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</si>
  <si>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</si>
  <si>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</si>
  <si>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</si>
  <si>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</si>
  <si>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</si>
  <si>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</si>
  <si>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</si>
  <si>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</si>
  <si>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</si>
  <si>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</si>
  <si>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</si>
  <si>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</si>
  <si>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</si>
  <si>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</si>
  <si>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</si>
  <si>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</si>
  <si>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</si>
  <si>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</si>
  <si>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</si>
  <si>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</si>
  <si>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</si>
  <si>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</si>
  <si>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</si>
  <si>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</si>
  <si>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</si>
  <si>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</si>
  <si>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</si>
  <si>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</si>
  <si>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</si>
  <si>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</si>
  <si>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</si>
  <si>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</si>
  <si>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</si>
  <si>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</si>
  <si>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</si>
  <si>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</si>
  <si>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</si>
  <si>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</si>
  <si>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</si>
  <si>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</si>
  <si>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</si>
  <si>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</si>
  <si>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</si>
  <si>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</si>
  <si>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</si>
  <si>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</si>
  <si>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</si>
  <si>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</si>
  <si>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</si>
  <si>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</si>
  <si>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</si>
  <si>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</si>
  <si>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</si>
  <si>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</si>
  <si>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</si>
  <si>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</si>
  <si>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</si>
  <si>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</si>
  <si>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</si>
  <si>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</si>
  <si>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</si>
  <si>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</si>
  <si>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</si>
  <si>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</si>
  <si>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</si>
  <si>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</si>
  <si>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</si>
  <si>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</si>
  <si>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</si>
  <si>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</si>
  <si>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</si>
  <si>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</si>
  <si>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</si>
  <si>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</si>
  <si>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</si>
  <si>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</si>
  <si>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</si>
  <si>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</si>
  <si>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</si>
  <si>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</si>
  <si>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</si>
  <si>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</si>
  <si>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</si>
  <si>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</si>
  <si>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</si>
  <si>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</si>
  <si>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</si>
  <si>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</si>
  <si>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</si>
  <si>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</si>
  <si>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</si>
  <si>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</si>
  <si>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</si>
  <si>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</si>
  <si>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</si>
  <si>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</si>
  <si>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</si>
  <si>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</si>
  <si>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</si>
  <si>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</si>
  <si>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</si>
  <si>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</si>
  <si>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</si>
  <si>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</si>
  <si>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</si>
  <si>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</si>
  <si>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</si>
  <si>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</si>
  <si>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</si>
  <si>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</si>
  <si>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</si>
  <si>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</si>
  <si>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</si>
  <si>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</si>
  <si>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</si>
  <si>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</si>
  <si>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</si>
  <si>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</si>
  <si>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</si>
  <si>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</si>
  <si>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</si>
  <si>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</si>
  <si>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</si>
  <si>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</si>
  <si>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</si>
  <si>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</si>
  <si>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</si>
  <si>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</si>
  <si>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</si>
  <si>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</si>
  <si>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</si>
  <si>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</si>
  <si>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</si>
  <si>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</si>
  <si>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</si>
  <si>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</si>
  <si>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</si>
  <si>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</si>
  <si>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</si>
  <si>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</si>
  <si>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</si>
  <si>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</si>
  <si>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</si>
  <si>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</si>
  <si>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</si>
  <si>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</si>
  <si>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</si>
  <si>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</si>
  <si>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</si>
  <si>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</si>
  <si>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</si>
  <si>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</si>
  <si>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</si>
  <si>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</si>
  <si>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</si>
  <si>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</si>
  <si>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</si>
  <si>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</si>
  <si>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</si>
  <si>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</si>
  <si>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</si>
  <si>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</si>
  <si>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</si>
  <si>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</si>
  <si>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</si>
  <si>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</si>
  <si>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</si>
  <si>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</si>
  <si>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</si>
  <si>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</si>
  <si>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</si>
  <si>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</si>
  <si>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</si>
  <si>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</si>
  <si>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</si>
  <si>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</si>
  <si>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</si>
  <si>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</si>
  <si>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</si>
  <si>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</si>
  <si>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</si>
  <si>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</si>
  <si>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</si>
  <si>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</si>
  <si>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</si>
  <si>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</si>
  <si>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</si>
  <si>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</si>
  <si>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</si>
  <si>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</si>
  <si>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</si>
  <si>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</si>
  <si>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</si>
  <si>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</si>
  <si>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</si>
  <si>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</si>
  <si>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</si>
  <si>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</si>
  <si>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</si>
  <si>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</si>
  <si>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</si>
  <si>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</si>
  <si>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</si>
  <si>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</si>
  <si>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</si>
  <si>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</si>
  <si>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</si>
  <si>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</si>
  <si>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</si>
  <si>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</si>
  <si>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</si>
  <si>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</si>
  <si>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</si>
  <si>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</si>
  <si>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</si>
  <si>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</si>
  <si>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</si>
  <si>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</si>
  <si>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</si>
  <si>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</si>
  <si>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</si>
  <si>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</si>
  <si>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</si>
  <si>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</si>
  <si>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</si>
  <si>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</si>
  <si>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</si>
  <si>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</si>
  <si>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</si>
  <si>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</si>
  <si>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</si>
  <si>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</si>
  <si>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</si>
  <si>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</si>
  <si>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</si>
  <si>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</si>
  <si>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</si>
  <si>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</si>
  <si>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</si>
  <si>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</si>
  <si>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</si>
  <si>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</si>
  <si>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</si>
  <si>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</si>
  <si>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</si>
  <si>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</si>
  <si>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</si>
  <si>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</si>
  <si>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</si>
  <si>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</si>
  <si>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</si>
  <si>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</si>
  <si>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</si>
  <si>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</si>
  <si>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</si>
  <si>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</si>
  <si>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</si>
  <si>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</si>
  <si>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</si>
  <si>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</si>
  <si>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</si>
  <si>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</si>
  <si>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</si>
  <si>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</si>
  <si>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</si>
  <si>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</si>
  <si>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</si>
  <si>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</si>
  <si>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</si>
  <si>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</si>
  <si>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</si>
  <si>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</si>
  <si>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</si>
  <si>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</si>
  <si>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</si>
  <si>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</si>
  <si>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</si>
  <si>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</si>
  <si>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</si>
  <si>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</si>
  <si>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</si>
  <si>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</si>
  <si>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</si>
  <si>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</si>
  <si>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</si>
  <si>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</si>
  <si>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</si>
  <si>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</si>
  <si>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</si>
  <si>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</si>
  <si>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</si>
  <si>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</si>
  <si>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</si>
  <si>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</si>
  <si>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</si>
  <si>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</si>
  <si>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</si>
  <si>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</si>
  <si>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</si>
  <si>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</si>
  <si>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</si>
  <si>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</si>
  <si>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</si>
  <si>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</si>
  <si>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</si>
  <si>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</si>
  <si>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</si>
  <si>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</si>
  <si>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</si>
  <si>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</si>
  <si>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</si>
  <si>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</si>
  <si>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</si>
  <si>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</si>
  <si>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</si>
  <si>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</si>
  <si>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</si>
  <si>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</si>
  <si>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</si>
  <si>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</si>
  <si>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</si>
  <si>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</si>
  <si>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</si>
  <si>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</si>
  <si>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</si>
  <si>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</si>
  <si>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</si>
  <si>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</si>
  <si>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</si>
  <si>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</si>
  <si>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</si>
  <si>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</si>
  <si>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</si>
  <si>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</si>
  <si>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</si>
  <si>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</si>
  <si>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</si>
  <si>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</si>
  <si>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</si>
  <si>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</si>
  <si>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</si>
  <si>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</si>
  <si>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</si>
  <si>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</si>
  <si>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</si>
  <si>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</si>
  <si>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</si>
  <si>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</si>
  <si>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</si>
  <si>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</si>
  <si>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</si>
  <si>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</si>
  <si>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</si>
  <si>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</si>
  <si>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</si>
  <si>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</si>
  <si>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</si>
  <si>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</si>
  <si>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</si>
  <si>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</si>
  <si>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</si>
  <si>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</si>
  <si>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</si>
  <si>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</si>
  <si>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</si>
  <si>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</si>
  <si>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</si>
  <si>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</si>
  <si>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</si>
  <si>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</si>
  <si>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</si>
  <si>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</si>
  <si>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</si>
  <si>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</si>
  <si>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</si>
  <si>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</si>
  <si>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</si>
  <si>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</si>
  <si>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</si>
  <si>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</si>
  <si>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</si>
  <si>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</si>
  <si>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</si>
  <si>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</si>
  <si>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</si>
  <si>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</si>
  <si>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</si>
  <si>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</si>
  <si>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</si>
  <si>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</si>
  <si>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</si>
  <si>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</si>
  <si>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</si>
  <si>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</si>
  <si>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</si>
  <si>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</si>
  <si>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</si>
  <si>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</si>
  <si>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</si>
  <si>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</si>
  <si>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</si>
  <si>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</si>
  <si>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</si>
  <si>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</si>
  <si>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</si>
  <si>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</si>
  <si>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</si>
  <si>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</si>
  <si>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</si>
  <si>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</si>
  <si>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</si>
  <si>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</si>
  <si>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</si>
  <si>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</si>
  <si>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</si>
  <si>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</si>
  <si>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</si>
  <si>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</si>
  <si>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</si>
  <si>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</si>
  <si>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</si>
  <si>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</si>
  <si>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</si>
  <si>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</si>
  <si>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</si>
  <si>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</si>
  <si>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</si>
  <si>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</si>
  <si>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</si>
  <si>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</si>
  <si>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</si>
  <si>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</si>
  <si>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</si>
  <si>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</si>
  <si>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</si>
  <si>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</si>
  <si>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</si>
  <si>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</si>
  <si>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</si>
  <si>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</si>
  <si>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</si>
  <si>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</si>
  <si>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</si>
  <si>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</si>
  <si>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</si>
  <si>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</si>
  <si>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</si>
  <si>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</si>
  <si>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</si>
  <si>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</si>
  <si>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</si>
  <si>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</si>
  <si>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</si>
  <si>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</si>
  <si>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UNIDAD DE TELEVISION DE GUANAJUATO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</si>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</sst>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854805</xdr:colOff>
      <xdr:row>60</xdr:row>
      <xdr:rowOff>0</xdr:rowOff>
    </xdr:from>
    <xdr:to>
      <xdr:col>8</xdr:col>
      <xdr:colOff>610574</xdr:colOff>
      <xdr:row>64</xdr:row>
      <xdr:rowOff>4580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CD516-9912-D6AA-2E11-C850800F7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440" y="9085385"/>
          <a:ext cx="11027019" cy="590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603</v>
      </c>
      <c r="B3" s="166"/>
      <c r="C3" s="10" t="s">
        <v>497</v>
      </c>
      <c r="D3" s="107">
        <v>1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603</v>
      </c>
      <c r="B3" s="164"/>
      <c r="C3" s="164"/>
      <c r="D3" s="10" t="s">
        <v>500</v>
      </c>
      <c r="E3" s="18">
        <v>1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23230707.200000003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766096.84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766096.84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766096.84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22433127.690000001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22433127.690000001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22433127.690000001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31482.67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31482.67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31482.67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22789919.130000003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22661083.370000001</v>
      </c>
      <c r="D95" s="112">
        <f>C95/$C$94</f>
        <v>0.99434680925083208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15660142.58</v>
      </c>
      <c r="D96" s="112">
        <f t="shared" ref="D96:D159" si="0">C96/$C$94</f>
        <v>0.68715217858695399</v>
      </c>
      <c r="E96" s="41"/>
    </row>
    <row r="97" spans="1:5" x14ac:dyDescent="0.2">
      <c r="A97" s="43">
        <v>5111</v>
      </c>
      <c r="B97" s="41" t="s">
        <v>280</v>
      </c>
      <c r="C97" s="141">
        <v>3565508.43</v>
      </c>
      <c r="D97" s="44">
        <f t="shared" si="0"/>
        <v>0.15645112251874849</v>
      </c>
      <c r="E97" s="41"/>
    </row>
    <row r="98" spans="1:5" x14ac:dyDescent="0.2">
      <c r="A98" s="43">
        <v>5112</v>
      </c>
      <c r="B98" s="41" t="s">
        <v>281</v>
      </c>
      <c r="C98" s="141">
        <v>2432501.38</v>
      </c>
      <c r="D98" s="44">
        <f t="shared" si="0"/>
        <v>0.10673584957122222</v>
      </c>
      <c r="E98" s="41"/>
    </row>
    <row r="99" spans="1:5" x14ac:dyDescent="0.2">
      <c r="A99" s="43">
        <v>5113</v>
      </c>
      <c r="B99" s="41" t="s">
        <v>282</v>
      </c>
      <c r="C99" s="141">
        <v>2267361.16</v>
      </c>
      <c r="D99" s="44">
        <f t="shared" si="0"/>
        <v>9.9489653608086315E-2</v>
      </c>
      <c r="E99" s="41"/>
    </row>
    <row r="100" spans="1:5" x14ac:dyDescent="0.2">
      <c r="A100" s="43">
        <v>5114</v>
      </c>
      <c r="B100" s="41" t="s">
        <v>283</v>
      </c>
      <c r="C100" s="141">
        <v>1632449.78</v>
      </c>
      <c r="D100" s="44">
        <f t="shared" si="0"/>
        <v>7.1630345447390789E-2</v>
      </c>
      <c r="E100" s="41"/>
    </row>
    <row r="101" spans="1:5" x14ac:dyDescent="0.2">
      <c r="A101" s="43">
        <v>5115</v>
      </c>
      <c r="B101" s="41" t="s">
        <v>284</v>
      </c>
      <c r="C101" s="141">
        <v>5762321.8300000001</v>
      </c>
      <c r="D101" s="44">
        <f t="shared" si="0"/>
        <v>0.25284520744150613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669753.47</v>
      </c>
      <c r="D103" s="112">
        <f t="shared" si="0"/>
        <v>2.9388145968379305E-2</v>
      </c>
      <c r="E103" s="41"/>
    </row>
    <row r="104" spans="1:5" x14ac:dyDescent="0.2">
      <c r="A104" s="43">
        <v>5121</v>
      </c>
      <c r="B104" s="41" t="s">
        <v>287</v>
      </c>
      <c r="C104" s="141">
        <v>35057.83</v>
      </c>
      <c r="D104" s="44">
        <f t="shared" si="0"/>
        <v>1.5383042739213089E-3</v>
      </c>
      <c r="E104" s="41"/>
    </row>
    <row r="105" spans="1:5" x14ac:dyDescent="0.2">
      <c r="A105" s="43">
        <v>5122</v>
      </c>
      <c r="B105" s="41" t="s">
        <v>288</v>
      </c>
      <c r="C105" s="141">
        <v>181003.19</v>
      </c>
      <c r="D105" s="44">
        <f t="shared" si="0"/>
        <v>7.9422480162175107E-3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62168.08</v>
      </c>
      <c r="D107" s="44">
        <f t="shared" si="0"/>
        <v>2.7278762879927778E-3</v>
      </c>
      <c r="E107" s="41"/>
    </row>
    <row r="108" spans="1:5" x14ac:dyDescent="0.2">
      <c r="A108" s="43">
        <v>5125</v>
      </c>
      <c r="B108" s="41" t="s">
        <v>291</v>
      </c>
      <c r="C108" s="141">
        <v>15363.38</v>
      </c>
      <c r="D108" s="44">
        <f t="shared" si="0"/>
        <v>6.7413051851404257E-4</v>
      </c>
      <c r="E108" s="41"/>
    </row>
    <row r="109" spans="1:5" x14ac:dyDescent="0.2">
      <c r="A109" s="43">
        <v>5126</v>
      </c>
      <c r="B109" s="41" t="s">
        <v>292</v>
      </c>
      <c r="C109" s="141">
        <v>363107.02</v>
      </c>
      <c r="D109" s="44">
        <f t="shared" si="0"/>
        <v>1.5932791069978667E-2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13053.97</v>
      </c>
      <c r="D112" s="44">
        <f t="shared" si="0"/>
        <v>5.7279580175500155E-4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6331187.3200000003</v>
      </c>
      <c r="D113" s="112">
        <f t="shared" si="0"/>
        <v>0.27780648469549879</v>
      </c>
      <c r="E113" s="41"/>
    </row>
    <row r="114" spans="1:5" x14ac:dyDescent="0.2">
      <c r="A114" s="43">
        <v>5131</v>
      </c>
      <c r="B114" s="41" t="s">
        <v>297</v>
      </c>
      <c r="C114" s="141">
        <v>1505466.35</v>
      </c>
      <c r="D114" s="44">
        <f t="shared" si="0"/>
        <v>6.6058433178828049E-2</v>
      </c>
      <c r="E114" s="41"/>
    </row>
    <row r="115" spans="1:5" x14ac:dyDescent="0.2">
      <c r="A115" s="43">
        <v>5132</v>
      </c>
      <c r="B115" s="41" t="s">
        <v>298</v>
      </c>
      <c r="C115" s="141">
        <v>822578.14</v>
      </c>
      <c r="D115" s="44">
        <f t="shared" si="0"/>
        <v>3.6093947297828777E-2</v>
      </c>
      <c r="E115" s="41"/>
    </row>
    <row r="116" spans="1:5" x14ac:dyDescent="0.2">
      <c r="A116" s="43">
        <v>5133</v>
      </c>
      <c r="B116" s="41" t="s">
        <v>299</v>
      </c>
      <c r="C116" s="141">
        <v>599711.74</v>
      </c>
      <c r="D116" s="44">
        <f t="shared" si="0"/>
        <v>2.631478139869994E-2</v>
      </c>
      <c r="E116" s="41"/>
    </row>
    <row r="117" spans="1:5" x14ac:dyDescent="0.2">
      <c r="A117" s="43">
        <v>5134</v>
      </c>
      <c r="B117" s="41" t="s">
        <v>300</v>
      </c>
      <c r="C117" s="141">
        <v>3875.92</v>
      </c>
      <c r="D117" s="44">
        <f t="shared" si="0"/>
        <v>1.7007168730571971E-4</v>
      </c>
      <c r="E117" s="41"/>
    </row>
    <row r="118" spans="1:5" x14ac:dyDescent="0.2">
      <c r="A118" s="43">
        <v>5135</v>
      </c>
      <c r="B118" s="41" t="s">
        <v>301</v>
      </c>
      <c r="C118" s="141">
        <v>71854.960000000006</v>
      </c>
      <c r="D118" s="44">
        <f t="shared" si="0"/>
        <v>3.1529273794312055E-3</v>
      </c>
      <c r="E118" s="41"/>
    </row>
    <row r="119" spans="1:5" x14ac:dyDescent="0.2">
      <c r="A119" s="43">
        <v>5136</v>
      </c>
      <c r="B119" s="41" t="s">
        <v>302</v>
      </c>
      <c r="C119" s="141">
        <v>2739760</v>
      </c>
      <c r="D119" s="44">
        <f t="shared" si="0"/>
        <v>0.12021806590763447</v>
      </c>
      <c r="E119" s="41"/>
    </row>
    <row r="120" spans="1:5" x14ac:dyDescent="0.2">
      <c r="A120" s="43">
        <v>5137</v>
      </c>
      <c r="B120" s="41" t="s">
        <v>303</v>
      </c>
      <c r="C120" s="141">
        <v>158629.63</v>
      </c>
      <c r="D120" s="44">
        <f t="shared" si="0"/>
        <v>6.9605174592824448E-3</v>
      </c>
      <c r="E120" s="41"/>
    </row>
    <row r="121" spans="1:5" x14ac:dyDescent="0.2">
      <c r="A121" s="43">
        <v>5138</v>
      </c>
      <c r="B121" s="41" t="s">
        <v>304</v>
      </c>
      <c r="C121" s="141">
        <v>42999.7</v>
      </c>
      <c r="D121" s="44">
        <f t="shared" si="0"/>
        <v>1.8867859843958996E-3</v>
      </c>
      <c r="E121" s="41"/>
    </row>
    <row r="122" spans="1:5" x14ac:dyDescent="0.2">
      <c r="A122" s="43">
        <v>5139</v>
      </c>
      <c r="B122" s="41" t="s">
        <v>305</v>
      </c>
      <c r="C122" s="141">
        <v>386310.88</v>
      </c>
      <c r="D122" s="44">
        <f t="shared" si="0"/>
        <v>1.6950954402092253E-2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128835.76</v>
      </c>
      <c r="D123" s="112">
        <f t="shared" si="0"/>
        <v>5.6531907491678751E-3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128835.76</v>
      </c>
      <c r="D138" s="112">
        <f t="shared" si="0"/>
        <v>5.6531907491678751E-3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128835.76</v>
      </c>
      <c r="D140" s="44">
        <f t="shared" si="0"/>
        <v>5.6531907491678751E-3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101782199.89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727286.4</v>
      </c>
      <c r="D15" s="143">
        <v>10100486.4</v>
      </c>
      <c r="E15" s="143">
        <v>11619593.220000001</v>
      </c>
      <c r="F15" s="143">
        <v>2467244.42</v>
      </c>
      <c r="G15" s="143">
        <v>2826892.36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206406.43</v>
      </c>
      <c r="D20" s="143">
        <v>206406.43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3314337.16</v>
      </c>
      <c r="D24" s="143">
        <v>3314337.16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37442337.859999999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1485312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35957025.859999999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235732567.62</v>
      </c>
      <c r="D64" s="143">
        <f t="shared" ref="D64:E64" si="0">SUM(D65:D72)</f>
        <v>0</v>
      </c>
      <c r="E64" s="143">
        <f t="shared" si="0"/>
        <v>146884454.19999999</v>
      </c>
    </row>
    <row r="65" spans="1:9" x14ac:dyDescent="0.2">
      <c r="A65" s="16">
        <v>1241</v>
      </c>
      <c r="B65" s="14" t="s">
        <v>158</v>
      </c>
      <c r="C65" s="143">
        <v>35615457.880000003</v>
      </c>
      <c r="D65" s="143">
        <v>0</v>
      </c>
      <c r="E65" s="143">
        <v>31556949.039999999</v>
      </c>
    </row>
    <row r="66" spans="1:9" x14ac:dyDescent="0.2">
      <c r="A66" s="16">
        <v>1242</v>
      </c>
      <c r="B66" s="14" t="s">
        <v>159</v>
      </c>
      <c r="C66" s="143">
        <v>23183160.329999998</v>
      </c>
      <c r="D66" s="143">
        <v>0</v>
      </c>
      <c r="E66" s="143">
        <v>10020690.359999999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8167281.5</v>
      </c>
      <c r="D68" s="143">
        <v>0</v>
      </c>
      <c r="E68" s="143">
        <v>7931839.75</v>
      </c>
    </row>
    <row r="69" spans="1:9" x14ac:dyDescent="0.2">
      <c r="A69" s="16">
        <v>1245</v>
      </c>
      <c r="B69" s="14" t="s">
        <v>162</v>
      </c>
      <c r="C69" s="143">
        <v>45418</v>
      </c>
      <c r="D69" s="143">
        <v>0</v>
      </c>
      <c r="E69" s="143">
        <v>45418</v>
      </c>
    </row>
    <row r="70" spans="1:9" x14ac:dyDescent="0.2">
      <c r="A70" s="16">
        <v>1246</v>
      </c>
      <c r="B70" s="14" t="s">
        <v>163</v>
      </c>
      <c r="C70" s="143">
        <v>168267895.99000001</v>
      </c>
      <c r="D70" s="143">
        <v>0</v>
      </c>
      <c r="E70" s="143">
        <v>97329557.049999997</v>
      </c>
    </row>
    <row r="71" spans="1:9" x14ac:dyDescent="0.2">
      <c r="A71" s="16">
        <v>1247</v>
      </c>
      <c r="B71" s="14" t="s">
        <v>164</v>
      </c>
      <c r="C71" s="143">
        <v>453353.92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285728.87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285728.87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4453153.79</v>
      </c>
      <c r="D110" s="143">
        <f>SUM(D111:D119)</f>
        <v>4453153.79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1971.98</v>
      </c>
      <c r="D111" s="143">
        <f>C111</f>
        <v>1971.98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1024143.01</v>
      </c>
      <c r="D112" s="143">
        <f t="shared" ref="D112:D119" si="1">C112</f>
        <v>1024143.01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872164.09</v>
      </c>
      <c r="D117" s="143">
        <f t="shared" si="1"/>
        <v>872164.09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2554874.71</v>
      </c>
      <c r="D119" s="143">
        <f t="shared" si="1"/>
        <v>2554874.71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-0.02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-0.02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603</v>
      </c>
      <c r="B3" s="172"/>
      <c r="C3" s="172"/>
      <c r="D3" s="20" t="s">
        <v>500</v>
      </c>
      <c r="E3" s="21">
        <v>1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404045381.93000001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2419258.5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440788.07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-144272358.25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31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603</v>
      </c>
      <c r="B3" s="172"/>
      <c r="C3" s="172"/>
      <c r="D3" s="20" t="s">
        <v>500</v>
      </c>
      <c r="E3" s="21">
        <v>1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53286464.25</v>
      </c>
      <c r="D10" s="146">
        <v>118993951.15000001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53286464.25</v>
      </c>
      <c r="D16" s="147">
        <f>SUM(D9:D15)</f>
        <v>118993951.15000001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0</v>
      </c>
      <c r="D29" s="147">
        <f>SUM(D30:D37)</f>
        <v>71446774.329999998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53540.959999999999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6162966.21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65230267.159999996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0</v>
      </c>
      <c r="D44" s="147">
        <f>D21+D29+D38</f>
        <v>71446774.329999998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440788.07</v>
      </c>
      <c r="D48" s="147">
        <v>9729929.7100000009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54594691.850000001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6321809.3300000001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6321809.3300000001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6321809.3300000001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48272882.520000003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142216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48130666.520000003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181038011.09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181038011.09</v>
      </c>
    </row>
    <row r="105" spans="1:4" x14ac:dyDescent="0.2">
      <c r="A105" s="98"/>
      <c r="B105" s="101" t="s">
        <v>542</v>
      </c>
      <c r="C105" s="154">
        <v>0</v>
      </c>
      <c r="D105" s="154">
        <v>181038011.09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</v>
      </c>
      <c r="D112" s="150">
        <f>+D113+D135</f>
        <v>8452788.2799999993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0</v>
      </c>
      <c r="D135" s="147">
        <f>SUM(D136:D144)</f>
        <v>8452788.2799999993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8452788.2799999993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440788.07</v>
      </c>
      <c r="D145" s="147">
        <f>D48+D49+D103-D109-D112</f>
        <v>236909844.37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23230707.199999999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23230707.199999999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sqref="A1: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22789919.129999999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22789919.129999999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8" zoomScale="78" workbookViewId="0">
      <selection activeCell="G38" sqref="G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4.5703125" style="22" customWidth="1"/>
    <col min="4" max="4" width="18.140625" style="22" bestFit="1" customWidth="1"/>
    <col min="5" max="5" width="19.85546875" style="22" customWidth="1"/>
    <col min="6" max="6" width="13.7109375" style="22" customWidth="1"/>
    <col min="7" max="7" width="24.140625" style="22" bestFit="1" customWidth="1"/>
    <col min="8" max="8" width="10" style="22" bestFit="1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ht="18.95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81" t="s">
        <v>86</v>
      </c>
      <c r="B8" s="81" t="s">
        <v>406</v>
      </c>
      <c r="C8" s="81" t="s">
        <v>110</v>
      </c>
      <c r="D8" s="81" t="s">
        <v>407</v>
      </c>
      <c r="E8" s="81" t="s">
        <v>408</v>
      </c>
      <c r="F8" s="81" t="s">
        <v>109</v>
      </c>
      <c r="G8" s="81" t="s">
        <v>79</v>
      </c>
      <c r="H8" s="81" t="s">
        <v>111</v>
      </c>
      <c r="I8" s="81" t="s">
        <v>112</v>
      </c>
      <c r="J8" s="81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93278776.939999998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-84223283.109999999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14175213.369999999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-23230707.199999999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-93278776.939999998</v>
      </c>
    </row>
    <row r="51" spans="1:3" x14ac:dyDescent="0.2">
      <c r="A51" s="22">
        <v>8220</v>
      </c>
      <c r="B51" s="103" t="s">
        <v>46</v>
      </c>
      <c r="C51" s="160">
        <v>92125065.239999995</v>
      </c>
    </row>
    <row r="52" spans="1:3" x14ac:dyDescent="0.2">
      <c r="A52" s="22">
        <v>8230</v>
      </c>
      <c r="B52" s="103" t="s">
        <v>600</v>
      </c>
      <c r="C52" s="160">
        <v>-121591244.31999999</v>
      </c>
    </row>
    <row r="53" spans="1:3" x14ac:dyDescent="0.2">
      <c r="A53" s="22">
        <v>8240</v>
      </c>
      <c r="B53" s="103" t="s">
        <v>45</v>
      </c>
      <c r="C53" s="160">
        <v>99955036.890000001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22789919.129999999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2025-05-14T19:06:06Z</cp:lastPrinted>
  <dcterms:created xsi:type="dcterms:W3CDTF">2012-12-11T20:36:24Z</dcterms:created>
  <dcterms:modified xsi:type="dcterms:W3CDTF">2025-05-14T19:34:12Z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