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<sst xmlns="http://schemas.openxmlformats.org/spreadsheetml/2006/main" count="854" uniqueCount="598">
  <si>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</si>
  <si>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</si>
  <si>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</si>
  <si>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</si>
  <si>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</si>
  <si>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</si>
  <si>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</si>
  <si>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</si>
  <si>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</si>
  <si>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</si>
  <si>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</si>
  <si>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</si>
  <si>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</si>
  <si>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</si>
  <si>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</si>
  <si>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</si>
  <si>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</si>
  <si>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</si>
  <si>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</si>
  <si>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</si>
  <si>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</si>
  <si>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</si>
  <si>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</si>
  <si>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</si>
  <si>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</si>
  <si>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</si>
  <si>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</si>
  <si>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</si>
  <si>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</si>
  <si>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</si>
  <si>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</si>
  <si>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</si>
  <si>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</si>
  <si>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</si>
  <si>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</si>
  <si>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</si>
  <si>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</si>
  <si>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</si>
  <si>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</si>
  <si>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</si>
  <si>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</si>
  <si>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</si>
  <si>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</si>
  <si>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</si>
  <si>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</si>
  <si>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</si>
  <si>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</si>
  <si>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</si>
  <si>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</si>
  <si>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</si>
  <si>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</si>
  <si>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</si>
  <si>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</si>
  <si>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</si>
  <si>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</si>
  <si>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</si>
  <si>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</si>
  <si>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</si>
  <si>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</si>
  <si>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</si>
  <si>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</si>
  <si>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</si>
  <si>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</si>
  <si>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</si>
  <si>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</si>
  <si>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</si>
  <si>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</si>
  <si>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</si>
  <si>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</si>
  <si>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</si>
  <si>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</si>
  <si>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</si>
  <si>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</si>
  <si>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</si>
  <si>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</si>
  <si>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</si>
  <si>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</si>
  <si>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</si>
  <si>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</si>
  <si>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</si>
  <si>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</si>
  <si>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</si>
  <si>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</si>
  <si>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</si>
  <si>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</si>
  <si>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</si>
  <si>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</si>
  <si>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</si>
  <si>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</si>
  <si>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</si>
  <si>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</si>
  <si>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</si>
  <si>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</si>
  <si>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</si>
  <si>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</si>
  <si>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</si>
  <si>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</si>
  <si>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</si>
  <si>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</si>
  <si>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</si>
  <si>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</si>
  <si>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</si>
  <si>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</si>
  <si>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</si>
  <si>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</si>
  <si>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</si>
  <si>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</si>
  <si>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</si>
  <si>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</si>
  <si>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</si>
  <si>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</si>
  <si>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</si>
  <si>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</si>
  <si>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</si>
  <si>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</si>
  <si>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</si>
  <si>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</si>
  <si>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</si>
  <si>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</si>
  <si>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</si>
  <si>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</si>
  <si>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</si>
  <si>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</si>
  <si>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</si>
  <si>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</si>
  <si>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</si>
  <si>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</si>
  <si>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</si>
  <si>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</si>
  <si>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</si>
  <si>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</si>
  <si>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</si>
  <si>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</si>
  <si>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</si>
  <si>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</si>
  <si>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</si>
  <si>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</si>
  <si>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</si>
  <si>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</si>
  <si>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</si>
  <si>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</si>
  <si>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</si>
  <si>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</si>
  <si>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</si>
  <si>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</si>
  <si>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</si>
  <si>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</si>
  <si>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</si>
  <si>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</si>
  <si>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</si>
  <si>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</si>
  <si>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</si>
  <si>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</si>
  <si>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</si>
  <si>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</si>
  <si>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</si>
  <si>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</si>
  <si>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</si>
  <si>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</si>
  <si>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</si>
  <si>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</si>
  <si>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</si>
  <si>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</si>
  <si>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</si>
  <si>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</si>
  <si>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</si>
  <si>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</si>
  <si>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</si>
  <si>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</si>
  <si>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</si>
  <si>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</si>
  <si>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</si>
  <si>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</si>
  <si>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</si>
  <si>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</si>
  <si>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</si>
  <si>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</si>
  <si>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</si>
  <si>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</si>
  <si>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</si>
  <si>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</si>
  <si>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</si>
  <si>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</si>
  <si>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</si>
  <si>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</si>
  <si>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</si>
  <si>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</si>
  <si>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</si>
  <si>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</si>
  <si>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</si>
  <si>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</si>
  <si>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</si>
  <si>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</si>
  <si>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</si>
  <si>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</si>
  <si>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</si>
  <si>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</si>
  <si>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</si>
  <si>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</si>
  <si>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</si>
  <si>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</si>
  <si>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</si>
  <si>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</si>
  <si>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</si>
  <si>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</si>
  <si>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</si>
  <si>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</si>
  <si>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</si>
  <si>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</si>
  <si>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</si>
  <si>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</si>
  <si>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</si>
  <si>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</si>
  <si>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</si>
  <si>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</si>
  <si>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</si>
  <si>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</si>
  <si>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</si>
  <si>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</si>
  <si>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</si>
  <si>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</si>
  <si>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</si>
  <si>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</si>
  <si>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</si>
  <si>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</si>
  <si>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</si>
  <si>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</si>
  <si>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</si>
  <si>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</si>
  <si>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</si>
  <si>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</si>
  <si>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</si>
  <si>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</si>
  <si>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</si>
  <si>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</si>
  <si>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</si>
  <si>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</si>
  <si>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</si>
  <si>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</si>
  <si>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</si>
  <si>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</si>
  <si>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</si>
  <si>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</si>
  <si>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</si>
  <si>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</si>
  <si>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</si>
  <si>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</si>
  <si>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</si>
  <si>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</si>
  <si>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</si>
  <si>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</si>
  <si>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</si>
  <si>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</si>
  <si>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</si>
  <si>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</si>
  <si>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</si>
  <si>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</si>
  <si>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</si>
  <si>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</si>
  <si>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</si>
  <si>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</si>
  <si>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</si>
  <si>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</si>
  <si>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</si>
  <si>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</si>
  <si>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</si>
  <si>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</si>
  <si>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</si>
  <si>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</si>
  <si>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</si>
  <si>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</si>
  <si>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</si>
  <si>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</si>
  <si>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</si>
  <si>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</si>
  <si>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</si>
  <si>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</si>
  <si>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</si>
  <si>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</si>
  <si>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</si>
  <si>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</si>
  <si>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</si>
  <si>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</si>
  <si>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</si>
  <si>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</si>
  <si>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</si>
  <si>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</si>
  <si>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</si>
  <si>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</si>
  <si>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</si>
  <si>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</si>
  <si>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</si>
  <si>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</si>
  <si>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</si>
  <si>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</si>
  <si>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</si>
  <si>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</si>
  <si>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</si>
  <si>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</si>
  <si>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</si>
  <si>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</si>
  <si>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</si>
  <si>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</si>
  <si>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</si>
  <si>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</si>
  <si>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</si>
  <si>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</si>
  <si>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</si>
  <si>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</si>
  <si>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</si>
  <si>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</si>
  <si>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</si>
  <si>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</si>
  <si>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</si>
  <si>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</si>
  <si>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</si>
  <si>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</si>
  <si>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</si>
  <si>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</si>
  <si>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</si>
  <si>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</si>
  <si>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</si>
  <si>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</si>
  <si>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</si>
  <si>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</si>
  <si>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</si>
  <si>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</si>
  <si>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</si>
  <si>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</si>
  <si>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</si>
  <si>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</si>
  <si>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</si>
  <si>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</si>
  <si>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</si>
  <si>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</si>
  <si>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</si>
  <si>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</si>
  <si>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</si>
  <si>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</si>
  <si>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</si>
  <si>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</si>
  <si>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</si>
  <si>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</si>
  <si>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</si>
  <si>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</si>
  <si>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</si>
  <si>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</si>
  <si>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</si>
  <si>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</si>
  <si>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</si>
  <si>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</si>
  <si>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</si>
  <si>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</si>
  <si>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</si>
  <si>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</si>
  <si>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</si>
  <si>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</si>
  <si>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</si>
  <si>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</si>
  <si>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</si>
  <si>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</si>
  <si>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</si>
  <si>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</si>
  <si>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</si>
  <si>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</si>
  <si>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</si>
  <si>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</si>
  <si>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</si>
  <si>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</si>
  <si>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</si>
  <si>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</si>
  <si>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</si>
  <si>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</si>
  <si>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</si>
  <si>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</si>
  <si>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</si>
  <si>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</si>
  <si>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</si>
  <si>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</si>
  <si>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</si>
  <si>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</si>
  <si>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</si>
  <si>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</si>
  <si>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</si>
  <si>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</si>
  <si>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</si>
  <si>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</si>
  <si>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</si>
  <si>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</si>
  <si>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</si>
  <si>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</si>
  <si>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</si>
  <si>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</si>
  <si>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</si>
  <si>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</si>
  <si>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</si>
  <si>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</si>
  <si>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</si>
  <si>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</si>
  <si>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</si>
  <si>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</si>
  <si>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</si>
  <si>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</si>
  <si>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</si>
  <si>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</si>
  <si>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</si>
  <si>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</si>
  <si>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</si>
  <si>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</si>
  <si>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</si>
  <si>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</si>
  <si>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</si>
  <si>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</si>
  <si>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</si>
  <si>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</si>
  <si>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</si>
  <si>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</si>
  <si>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</si>
  <si>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</si>
  <si>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</si>
  <si>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</si>
  <si>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</si>
  <si>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</si>
  <si>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</si>
  <si>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</si>
  <si>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</si>
  <si>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</si>
  <si>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</si>
  <si>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</si>
  <si>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</si>
  <si>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</si>
  <si>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</si>
  <si>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</si>
  <si>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</si>
  <si>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</si>
  <si>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</si>
  <si>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</si>
  <si>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</si>
  <si>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</si>
  <si>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</si>
  <si>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</si>
  <si>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</si>
  <si>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</si>
  <si>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</si>
  <si>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</si>
  <si>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</si>
  <si>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</si>
  <si>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</si>
  <si>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</si>
  <si>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</si>
  <si>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</si>
  <si>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</si>
  <si>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</si>
  <si>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</si>
  <si>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</si>
  <si>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</si>
  <si>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</si>
  <si>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</si>
  <si>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</si>
  <si>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</si>
  <si>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</si>
  <si>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</si>
  <si>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</si>
  <si>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</si>
  <si>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</si>
  <si>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</si>
  <si>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</si>
  <si>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</si>
  <si>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</si>
  <si>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</si>
  <si>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</si>
  <si>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</si>
  <si>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</si>
  <si>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</si>
  <si>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</si>
  <si>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</si>
  <si>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</si>
  <si>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</si>
  <si>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</si>
  <si>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</si>
  <si>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</si>
  <si>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</si>
  <si>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</si>
  <si>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</si>
  <si>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</si>
  <si>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</si>
  <si>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</si>
  <si>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</si>
  <si>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</si>
  <si>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</si>
  <si>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</si>
  <si>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</si>
  <si>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</si>
  <si>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</si>
  <si>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</si>
  <si>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</si>
  <si>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</si>
  <si>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</si>
  <si>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</si>
  <si>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</si>
  <si>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</si>
  <si>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</si>
  <si>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</si>
  <si>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</si>
  <si>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</si>
  <si>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</si>
  <si>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</si>
  <si>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</si>
  <si>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</si>
  <si>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</si>
  <si>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</si>
  <si>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</si>
  <si>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</si>
  <si>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</si>
  <si>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</si>
  <si>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</si>
  <si>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</si>
  <si>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</si>
  <si>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</si>
  <si>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</si>
  <si>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</si>
  <si>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</si>
  <si>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</si>
  <si>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</si>
  <si>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</si>
  <si>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</si>
  <si>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</si>
  <si>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</si>
  <si>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</si>
  <si>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</si>
  <si>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</si>
  <si>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</si>
  <si>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</si>
  <si>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</si>
  <si>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</si>
  <si>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</si>
  <si>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</si>
  <si>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</si>
  <si>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</si>
  <si>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</si>
  <si>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</si>
  <si>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</si>
  <si>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</si>
  <si>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</si>
  <si>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</si>
  <si>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</si>
  <si>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</si>
  <si>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</si>
  <si>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</si>
  <si>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</si>
  <si>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</si>
  <si>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</si>
  <si>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</si>
  <si>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</si>
  <si>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</si>
  <si>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</si>
  <si>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</si>
  <si>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</si>
  <si>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</si>
  <si>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</si>
  <si>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</si>
  <si>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</si>
  <si>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</si>
  <si>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</si>
  <si>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</si>
  <si>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</si>
  <si>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</si>
  <si>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</si>
  <si>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</si>
  <si>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</si>
  <si>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</si>
  <si>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</si>
  <si>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</si>
  <si>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</si>
  <si>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</si>
  <si>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</si>
  <si>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</si>
  <si>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</si>
  <si>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</si>
  <si>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</si>
  <si>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</si>
  <si>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</si>
  <si>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</si>
  <si>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</si>
  <si>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</si>
  <si>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</si>
  <si>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</si>
  <si>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</si>
  <si>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</si>
  <si>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</si>
  <si>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</si>
  <si>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</si>
  <si>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</si>
  <si>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</si>
  <si>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</si>
  <si>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</si>
  <si>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UNIDAD DE TELEVISION DE GUANAJUATO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</si>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</sst>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18" zoomScaleNormal="100" workbookViewId="0">
      <selection activeCell="E21" sqref="E21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182893294.55000001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12957843.59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12957843.59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12957843.59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168565258.44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168565258.44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168565258.44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1370192.52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1370192.52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1370192.52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186448075.98000002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165209971.06999999</v>
      </c>
      <c r="D95" s="112">
        <f>C95/$C$94</f>
        <v>0.88609104814641149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70455225.590000004</v>
      </c>
      <c r="D96" s="112">
        <f t="shared" ref="D96:D159" si="0">C96/$C$94</f>
        <v>0.37788121555921889</v>
      </c>
      <c r="E96" s="41"/>
    </row>
    <row r="97" spans="1:5" x14ac:dyDescent="0.2">
      <c r="A97" s="43">
        <v>5111</v>
      </c>
      <c r="B97" s="41" t="s">
        <v>280</v>
      </c>
      <c r="C97" s="142">
        <v>14360008.039999999</v>
      </c>
      <c r="D97" s="44">
        <f t="shared" si="0"/>
        <v>7.7018805179520186E-2</v>
      </c>
      <c r="E97" s="41"/>
    </row>
    <row r="98" spans="1:5" x14ac:dyDescent="0.2">
      <c r="A98" s="43">
        <v>5112</v>
      </c>
      <c r="B98" s="41" t="s">
        <v>281</v>
      </c>
      <c r="C98" s="142">
        <v>10219406.210000001</v>
      </c>
      <c r="D98" s="44">
        <f t="shared" si="0"/>
        <v>5.4811003848043036E-2</v>
      </c>
      <c r="E98" s="41"/>
    </row>
    <row r="99" spans="1:5" x14ac:dyDescent="0.2">
      <c r="A99" s="43">
        <v>5113</v>
      </c>
      <c r="B99" s="41" t="s">
        <v>282</v>
      </c>
      <c r="C99" s="142">
        <v>16380286.550000001</v>
      </c>
      <c r="D99" s="44">
        <f t="shared" si="0"/>
        <v>8.7854414500673564E-2</v>
      </c>
      <c r="E99" s="41"/>
    </row>
    <row r="100" spans="1:5" x14ac:dyDescent="0.2">
      <c r="A100" s="43">
        <v>5114</v>
      </c>
      <c r="B100" s="41" t="s">
        <v>283</v>
      </c>
      <c r="C100" s="142">
        <v>5982284.3499999996</v>
      </c>
      <c r="D100" s="44">
        <f t="shared" si="0"/>
        <v>3.2085524715426451E-2</v>
      </c>
      <c r="E100" s="41"/>
    </row>
    <row r="101" spans="1:5" x14ac:dyDescent="0.2">
      <c r="A101" s="43">
        <v>5115</v>
      </c>
      <c r="B101" s="41" t="s">
        <v>284</v>
      </c>
      <c r="C101" s="142">
        <v>23269633.050000001</v>
      </c>
      <c r="D101" s="44">
        <f t="shared" si="0"/>
        <v>0.12480489770511816</v>
      </c>
      <c r="E101" s="41"/>
    </row>
    <row r="102" spans="1:5" x14ac:dyDescent="0.2">
      <c r="A102" s="43">
        <v>5116</v>
      </c>
      <c r="B102" s="41" t="s">
        <v>285</v>
      </c>
      <c r="C102" s="142">
        <v>243607.39</v>
      </c>
      <c r="D102" s="44">
        <f t="shared" si="0"/>
        <v>1.3065696104374463E-3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4217498.3600000003</v>
      </c>
      <c r="D103" s="112">
        <f t="shared" si="0"/>
        <v>2.2620229990747691E-2</v>
      </c>
      <c r="E103" s="41"/>
    </row>
    <row r="104" spans="1:5" x14ac:dyDescent="0.2">
      <c r="A104" s="43">
        <v>5121</v>
      </c>
      <c r="B104" s="41" t="s">
        <v>287</v>
      </c>
      <c r="C104" s="142">
        <v>230573.31</v>
      </c>
      <c r="D104" s="44">
        <f t="shared" si="0"/>
        <v>1.2366623189221497E-3</v>
      </c>
      <c r="E104" s="41"/>
    </row>
    <row r="105" spans="1:5" x14ac:dyDescent="0.2">
      <c r="A105" s="43">
        <v>5122</v>
      </c>
      <c r="B105" s="41" t="s">
        <v>288</v>
      </c>
      <c r="C105" s="142">
        <v>869717.74</v>
      </c>
      <c r="D105" s="44">
        <f t="shared" si="0"/>
        <v>4.6646646012764069E-3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316699.27</v>
      </c>
      <c r="D107" s="44">
        <f t="shared" si="0"/>
        <v>1.6985923203303628E-3</v>
      </c>
      <c r="E107" s="41"/>
    </row>
    <row r="108" spans="1:5" x14ac:dyDescent="0.2">
      <c r="A108" s="43">
        <v>5125</v>
      </c>
      <c r="B108" s="41" t="s">
        <v>291</v>
      </c>
      <c r="C108" s="142">
        <v>17415.400000000001</v>
      </c>
      <c r="D108" s="44">
        <f t="shared" si="0"/>
        <v>9.340616634664614E-5</v>
      </c>
      <c r="E108" s="41"/>
    </row>
    <row r="109" spans="1:5" x14ac:dyDescent="0.2">
      <c r="A109" s="43">
        <v>5126</v>
      </c>
      <c r="B109" s="41" t="s">
        <v>292</v>
      </c>
      <c r="C109" s="142">
        <v>1922534.36</v>
      </c>
      <c r="D109" s="44">
        <f t="shared" si="0"/>
        <v>1.0311366045988198E-2</v>
      </c>
      <c r="E109" s="41"/>
    </row>
    <row r="110" spans="1:5" x14ac:dyDescent="0.2">
      <c r="A110" s="43">
        <v>5127</v>
      </c>
      <c r="B110" s="41" t="s">
        <v>293</v>
      </c>
      <c r="C110" s="142">
        <v>700000</v>
      </c>
      <c r="D110" s="44">
        <f t="shared" si="0"/>
        <v>3.7543964791306715E-3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160558.28</v>
      </c>
      <c r="D112" s="44">
        <f t="shared" si="0"/>
        <v>8.6114205875325212E-4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90537247.120000005</v>
      </c>
      <c r="D113" s="112">
        <f t="shared" si="0"/>
        <v>0.48558960259644507</v>
      </c>
      <c r="E113" s="41"/>
    </row>
    <row r="114" spans="1:5" x14ac:dyDescent="0.2">
      <c r="A114" s="43">
        <v>5131</v>
      </c>
      <c r="B114" s="41" t="s">
        <v>297</v>
      </c>
      <c r="C114" s="142">
        <v>10535688.76</v>
      </c>
      <c r="D114" s="44">
        <f t="shared" si="0"/>
        <v>5.6507361122515129E-2</v>
      </c>
      <c r="E114" s="41"/>
    </row>
    <row r="115" spans="1:5" x14ac:dyDescent="0.2">
      <c r="A115" s="43">
        <v>5132</v>
      </c>
      <c r="B115" s="41" t="s">
        <v>298</v>
      </c>
      <c r="C115" s="142">
        <v>3370681.75</v>
      </c>
      <c r="D115" s="44">
        <f t="shared" si="0"/>
        <v>1.8078393849242872E-2</v>
      </c>
      <c r="E115" s="41"/>
    </row>
    <row r="116" spans="1:5" x14ac:dyDescent="0.2">
      <c r="A116" s="43">
        <v>5133</v>
      </c>
      <c r="B116" s="41" t="s">
        <v>299</v>
      </c>
      <c r="C116" s="142">
        <v>28724226.809999999</v>
      </c>
      <c r="D116" s="44">
        <f t="shared" si="0"/>
        <v>0.15406019428744977</v>
      </c>
      <c r="E116" s="41"/>
    </row>
    <row r="117" spans="1:5" x14ac:dyDescent="0.2">
      <c r="A117" s="43">
        <v>5134</v>
      </c>
      <c r="B117" s="41" t="s">
        <v>300</v>
      </c>
      <c r="C117" s="142">
        <v>1339276.32</v>
      </c>
      <c r="D117" s="44">
        <f t="shared" si="0"/>
        <v>7.1831061434158329E-3</v>
      </c>
      <c r="E117" s="41"/>
    </row>
    <row r="118" spans="1:5" x14ac:dyDescent="0.2">
      <c r="A118" s="43">
        <v>5135</v>
      </c>
      <c r="B118" s="41" t="s">
        <v>301</v>
      </c>
      <c r="C118" s="142">
        <v>1178851.99</v>
      </c>
      <c r="D118" s="44">
        <f t="shared" si="0"/>
        <v>6.3226825152459792E-3</v>
      </c>
      <c r="E118" s="41"/>
    </row>
    <row r="119" spans="1:5" x14ac:dyDescent="0.2">
      <c r="A119" s="43">
        <v>5136</v>
      </c>
      <c r="B119" s="41" t="s">
        <v>302</v>
      </c>
      <c r="C119" s="142">
        <v>37209238.43</v>
      </c>
      <c r="D119" s="44">
        <f t="shared" si="0"/>
        <v>0.19956890536103669</v>
      </c>
      <c r="E119" s="41"/>
    </row>
    <row r="120" spans="1:5" x14ac:dyDescent="0.2">
      <c r="A120" s="43">
        <v>5137</v>
      </c>
      <c r="B120" s="41" t="s">
        <v>303</v>
      </c>
      <c r="C120" s="142">
        <v>1566960.45</v>
      </c>
      <c r="D120" s="44">
        <f t="shared" si="0"/>
        <v>8.4042725663100171E-3</v>
      </c>
      <c r="E120" s="41"/>
    </row>
    <row r="121" spans="1:5" x14ac:dyDescent="0.2">
      <c r="A121" s="43">
        <v>5138</v>
      </c>
      <c r="B121" s="41" t="s">
        <v>304</v>
      </c>
      <c r="C121" s="142">
        <v>4766535.5599999996</v>
      </c>
      <c r="D121" s="44">
        <f t="shared" si="0"/>
        <v>2.5564949034450203E-2</v>
      </c>
      <c r="E121" s="41"/>
    </row>
    <row r="122" spans="1:5" x14ac:dyDescent="0.2">
      <c r="A122" s="43">
        <v>5139</v>
      </c>
      <c r="B122" s="41" t="s">
        <v>305</v>
      </c>
      <c r="C122" s="142">
        <v>1845787.05</v>
      </c>
      <c r="D122" s="44">
        <f t="shared" si="0"/>
        <v>9.8997377167785554E-3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786186.58</v>
      </c>
      <c r="D123" s="112">
        <f t="shared" si="0"/>
        <v>4.2166516112739768E-3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25520</v>
      </c>
      <c r="D133" s="112">
        <f t="shared" si="0"/>
        <v>1.3687456878202107E-4</v>
      </c>
      <c r="E133" s="41"/>
    </row>
    <row r="134" spans="1:5" x14ac:dyDescent="0.2">
      <c r="A134" s="43">
        <v>5241</v>
      </c>
      <c r="B134" s="41" t="s">
        <v>315</v>
      </c>
      <c r="C134" s="142">
        <v>25520</v>
      </c>
      <c r="D134" s="44">
        <f t="shared" si="0"/>
        <v>1.3687456878202107E-4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760666.58</v>
      </c>
      <c r="D138" s="112">
        <f t="shared" si="0"/>
        <v>4.0797770424919558E-3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760666.58</v>
      </c>
      <c r="D140" s="44">
        <f t="shared" si="0"/>
        <v>4.0797770424919558E-3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20451918.329999998</v>
      </c>
      <c r="D181" s="112">
        <f t="shared" si="1"/>
        <v>0.10969230024231434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20451918.329999998</v>
      </c>
      <c r="D182" s="112">
        <f t="shared" si="1"/>
        <v>0.10969230024231434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20451918.329999998</v>
      </c>
      <c r="D187" s="44">
        <f t="shared" si="1"/>
        <v>0.10969230024231434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5" zoomScaleNormal="85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55023628.890000001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2091026.4</v>
      </c>
      <c r="D15" s="144">
        <v>10100486.4</v>
      </c>
      <c r="E15" s="144">
        <v>11619593.220000001</v>
      </c>
      <c r="F15" s="144">
        <v>2467244.42</v>
      </c>
      <c r="G15" s="144">
        <v>2826892.36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742794.33</v>
      </c>
      <c r="D20" s="144">
        <v>742794.33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3109100.39</v>
      </c>
      <c r="D24" s="144">
        <v>3109100.39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37442337.859999999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1485312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35957025.859999999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320621980.21000004</v>
      </c>
      <c r="D64" s="144">
        <f t="shared" ref="D64:E64" si="0">SUM(D65:D72)</f>
        <v>20451918.329999998</v>
      </c>
      <c r="E64" s="144">
        <f t="shared" si="0"/>
        <v>167336372.53</v>
      </c>
    </row>
    <row r="65" spans="1:9" x14ac:dyDescent="0.2">
      <c r="A65" s="16">
        <v>1241</v>
      </c>
      <c r="B65" s="14" t="s">
        <v>158</v>
      </c>
      <c r="C65" s="144">
        <v>35615457.880000003</v>
      </c>
      <c r="D65" s="144">
        <v>909267.3</v>
      </c>
      <c r="E65" s="144">
        <v>32458799.68</v>
      </c>
    </row>
    <row r="66" spans="1:9" x14ac:dyDescent="0.2">
      <c r="A66" s="16">
        <v>1242</v>
      </c>
      <c r="B66" s="14" t="s">
        <v>159</v>
      </c>
      <c r="C66" s="144">
        <v>23183160.329999998</v>
      </c>
      <c r="D66" s="144">
        <v>2157050.2599999998</v>
      </c>
      <c r="E66" s="144">
        <v>12177740.619999999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8597094.0899999999</v>
      </c>
      <c r="D68" s="144">
        <v>148837.59</v>
      </c>
      <c r="E68" s="144">
        <v>8080677.3399999999</v>
      </c>
    </row>
    <row r="69" spans="1:9" x14ac:dyDescent="0.2">
      <c r="A69" s="16">
        <v>1245</v>
      </c>
      <c r="B69" s="14" t="s">
        <v>162</v>
      </c>
      <c r="C69" s="144">
        <v>45418</v>
      </c>
      <c r="D69" s="144">
        <v>0</v>
      </c>
      <c r="E69" s="144">
        <v>45418</v>
      </c>
    </row>
    <row r="70" spans="1:9" x14ac:dyDescent="0.2">
      <c r="A70" s="16">
        <v>1246</v>
      </c>
      <c r="B70" s="14" t="s">
        <v>163</v>
      </c>
      <c r="C70" s="144">
        <v>252727495.99000001</v>
      </c>
      <c r="D70" s="144">
        <v>17236763.18</v>
      </c>
      <c r="E70" s="144">
        <v>114566320.23</v>
      </c>
    </row>
    <row r="71" spans="1:9" x14ac:dyDescent="0.2">
      <c r="A71" s="16">
        <v>1247</v>
      </c>
      <c r="B71" s="14" t="s">
        <v>164</v>
      </c>
      <c r="C71" s="144">
        <v>453353.92</v>
      </c>
      <c r="D71" s="144">
        <v>0</v>
      </c>
      <c r="E71" s="144">
        <v>7416.66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285728.87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285728.87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12298978.539999999</v>
      </c>
      <c r="D110" s="144">
        <f>SUM(D111:D119)</f>
        <v>12298978.539999999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2059.54</v>
      </c>
      <c r="D111" s="144">
        <f>C111</f>
        <v>2059.54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4770975.6500000004</v>
      </c>
      <c r="D112" s="144">
        <f t="shared" ref="D112:D119" si="1">C112</f>
        <v>4770975.6500000004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3291950.33</v>
      </c>
      <c r="D117" s="144">
        <f t="shared" si="1"/>
        <v>3291950.33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4233993.0199999996</v>
      </c>
      <c r="D119" s="144">
        <f t="shared" si="1"/>
        <v>4233993.0199999996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-0.02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-0.02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404475194.51999998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2419258.5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-3554781.43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-144272358.25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38192717.700000003</v>
      </c>
      <c r="D10" s="147">
        <v>118993951.15000001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38192717.700000003</v>
      </c>
      <c r="D16" s="148">
        <f>SUM(D9:D15)</f>
        <v>118993951.15000001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84459600</v>
      </c>
      <c r="D29" s="148">
        <f>SUM(D30:D37)</f>
        <v>71446774.329999998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53540.959999999999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6162966.21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84459600</v>
      </c>
      <c r="D35" s="147">
        <v>65230267.159999996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84459600</v>
      </c>
      <c r="D44" s="148">
        <f>D21+D29+D38</f>
        <v>71446774.329999998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-3554781.43</v>
      </c>
      <c r="D48" s="148">
        <v>9729929.7100000009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24452520.559999999</v>
      </c>
      <c r="D49" s="148">
        <f>D54+D66+D94+D97+D50</f>
        <v>54594691.850000001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20451918.329999998</v>
      </c>
      <c r="D66" s="148">
        <f>D67+D76+D79+D85</f>
        <v>6321809.3300000001</v>
      </c>
    </row>
    <row r="67" spans="1:4" x14ac:dyDescent="0.2">
      <c r="A67" s="26">
        <v>5510</v>
      </c>
      <c r="B67" s="22" t="s">
        <v>358</v>
      </c>
      <c r="C67" s="147">
        <f>SUM(C68:C75)</f>
        <v>20451918.329999998</v>
      </c>
      <c r="D67" s="147">
        <f>SUM(D68:D75)</f>
        <v>6321809.3300000001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20451918.329999998</v>
      </c>
      <c r="D72" s="147">
        <v>6321809.3300000001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4000602.2300000004</v>
      </c>
      <c r="D97" s="148">
        <f>SUM(D98:D102)</f>
        <v>48272882.520000003</v>
      </c>
    </row>
    <row r="98" spans="1:4" x14ac:dyDescent="0.2">
      <c r="A98" s="26">
        <v>2111</v>
      </c>
      <c r="B98" s="22" t="s">
        <v>523</v>
      </c>
      <c r="C98" s="147">
        <v>250704.65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6016.84</v>
      </c>
      <c r="D99" s="147">
        <v>142216</v>
      </c>
    </row>
    <row r="100" spans="1:4" x14ac:dyDescent="0.2">
      <c r="A100" s="26">
        <v>2112</v>
      </c>
      <c r="B100" s="22" t="s">
        <v>525</v>
      </c>
      <c r="C100" s="147">
        <v>3743880.74</v>
      </c>
      <c r="D100" s="147">
        <v>48130666.520000003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1175637.92</v>
      </c>
      <c r="D106" s="151">
        <f>+D107+D129</f>
        <v>8452788.2799999993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1175637.92</v>
      </c>
      <c r="D129" s="148">
        <f>SUM(D130:D138)</f>
        <v>8452788.2799999993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1175637.92</v>
      </c>
      <c r="D136" s="147">
        <v>8452788.2799999993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19722101.210000001</v>
      </c>
      <c r="D139" s="148">
        <f>D48+D49-D103-D106</f>
        <v>55871833.280000001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182893294.55000001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182893294.55000001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G36" sqref="G3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250455757.65000001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84459600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84459600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20451918.329999998</v>
      </c>
    </row>
    <row r="32" spans="1:3" x14ac:dyDescent="0.2">
      <c r="A32" s="76" t="s">
        <v>470</v>
      </c>
      <c r="B32" s="63" t="s">
        <v>358</v>
      </c>
      <c r="C32" s="93">
        <v>20451918.329999998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186448075.98000002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6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93278776.939999998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-110630113.44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200244631.05000001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-1175637.92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-181717656.63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-93278776.939999998</v>
      </c>
    </row>
    <row r="51" spans="1:3" x14ac:dyDescent="0.2">
      <c r="A51" s="22">
        <v>8220</v>
      </c>
      <c r="B51" s="103" t="s">
        <v>46</v>
      </c>
      <c r="C51" s="161">
        <v>31066978.510000002</v>
      </c>
    </row>
    <row r="52" spans="1:3" x14ac:dyDescent="0.2">
      <c r="A52" s="22">
        <v>8230</v>
      </c>
      <c r="B52" s="103" t="s">
        <v>594</v>
      </c>
      <c r="C52" s="161">
        <v>-198916594.92000002</v>
      </c>
    </row>
    <row r="53" spans="1:3" x14ac:dyDescent="0.2">
      <c r="A53" s="22">
        <v>8240</v>
      </c>
      <c r="B53" s="103" t="s">
        <v>45</v>
      </c>
      <c r="C53" s="161">
        <v>10672635.699999999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4000602.23</v>
      </c>
    </row>
    <row r="56" spans="1:3" x14ac:dyDescent="0.2">
      <c r="A56" s="22">
        <v>8270</v>
      </c>
      <c r="B56" s="103" t="s">
        <v>42</v>
      </c>
      <c r="C56" s="161">
        <v>246455155.41999999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2019-02-13T21:19:08Z</cp:lastPrinted>
  <dcterms:created xsi:type="dcterms:W3CDTF">2012-12-11T20:36:24Z</dcterms:created>
  <dcterms:modified xsi:type="dcterms:W3CDTF">2026-02-10T19:03:30Z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